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Sheet1" sheetId="1" r:id="rId1"/>
    <sheet name="Sheet1 (2)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<sst xmlns="http://schemas.openxmlformats.org/spreadsheetml/2006/main" count="204" uniqueCount="103">
  <si>
    <t>PHÁT TRIỂN ĐIỆN MIỀN TRUNG</t>
  </si>
  <si>
    <t>BÁO CÁO TÀI CHÍNH TÓM TẮT</t>
  </si>
  <si>
    <t>I.A. BẢNG CÂN ĐỐI KẾ TOÁN</t>
  </si>
  <si>
    <t>ĐVT: VND</t>
  </si>
  <si>
    <t>TT</t>
  </si>
  <si>
    <t>Nội dung</t>
  </si>
  <si>
    <t xml:space="preserve"> Mã số </t>
  </si>
  <si>
    <t>Thuyết</t>
  </si>
  <si>
    <t>minh</t>
  </si>
  <si>
    <t>VND</t>
  </si>
  <si>
    <t>I</t>
  </si>
  <si>
    <t>TÀI SẢN NGẮN HẠN</t>
  </si>
  <si>
    <t>Tiền và các khoản tương đương tiền</t>
  </si>
  <si>
    <t>Các khoản đầu tư tài chính ngắn hạn</t>
  </si>
  <si>
    <t>Các khoản phải thu</t>
  </si>
  <si>
    <t>Hàng tồn kho</t>
  </si>
  <si>
    <t>Tài sản ngắn hạn khác</t>
  </si>
  <si>
    <t>II.</t>
  </si>
  <si>
    <t>TÀI SẢN DÀI HẠN</t>
  </si>
  <si>
    <t>Các khoản phải thu dài hạn</t>
  </si>
  <si>
    <t>Tài sản cố định</t>
  </si>
  <si>
    <t xml:space="preserve"> -Tài sản cố định hữu hình</t>
  </si>
  <si>
    <t xml:space="preserve"> -Tài sản cố định thuê tài chính</t>
  </si>
  <si>
    <t xml:space="preserve"> -Tài sản cố định vô hình</t>
  </si>
  <si>
    <t xml:space="preserve"> -Chi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</si>
  <si>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</si>
  <si>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</si>
  <si>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</si>
  <si>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</si>
  <si>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TỔNG CỘNG TÀI SẢN</t>
  </si>
  <si>
    <t>IV.</t>
  </si>
  <si>
    <t xml:space="preserve">Nợ phải trả </t>
  </si>
  <si>
    <t>Nợ ngắn hạn</t>
  </si>
  <si>
    <t>Nợ dài hạn</t>
  </si>
  <si>
    <t>V</t>
  </si>
  <si>
    <t>Vốn chủ sở hữu</t>
  </si>
  <si>
    <t xml:space="preserve"> -Vốn đầu tư của chủ sở hữu</t>
  </si>
  <si>
    <t xml:space="preserve"> -Thặng dư vốn cổ phần</t>
  </si>
  <si>
    <t xml:space="preserve"> - Vốn khác của chủ sở hữu</t>
  </si>
  <si>
    <t xml:space="preserve"> -Cổ phiếu ngân quỹ</t>
  </si>
  <si>
    <t xml:space="preserve"> -Chênh lệch đánh giá lại tài sản</t>
  </si>
  <si>
    <t xml:space="preserve"> -Chênh lệch tỷ giá hối đoái</t>
  </si>
  <si>
    <t xml:space="preserve"> -Quỹ đầu tư phát triển</t>
  </si>
  <si>
    <t xml:space="preserve"> -Lợi nhuận chưa phân phối</t>
  </si>
  <si>
    <t xml:space="preserve"> - Nguồn vốn đầu tư XDCB</t>
  </si>
  <si>
    <t>Nguồn kinh phí và quỹ khác</t>
  </si>
  <si>
    <t xml:space="preserve"> - Quỹ khen thưởng, phúc lợi</t>
  </si>
  <si>
    <t xml:space="preserve"> -Nguồn kinh phí</t>
  </si>
  <si>
    <t xml:space="preserve"> -Nguồn kinh phí đã hình thành TSCĐ</t>
  </si>
  <si>
    <t>TỔNG CỘNG NGUỒN VỐN</t>
  </si>
  <si>
    <t>II. A.KẾT QUẢ HOẠT ĐỘNG KINH DOANH</t>
  </si>
  <si>
    <t xml:space="preserve"> Chỉ tiêu </t>
  </si>
  <si>
    <t>số</t>
  </si>
  <si>
    <t>1.</t>
  </si>
  <si>
    <t>Doanh thu bán hàng và cung cấp dịch vụ</t>
  </si>
  <si>
    <t>01</t>
  </si>
  <si>
    <t>2.</t>
  </si>
  <si>
    <t>Các khoản giảm trừ</t>
  </si>
  <si>
    <t>03</t>
  </si>
  <si>
    <t>3.</t>
  </si>
  <si>
    <t xml:space="preserve">Doanh thu thuần về bán hàng và CC dịch vụ </t>
  </si>
  <si>
    <t>4.</t>
  </si>
  <si>
    <t>Giá vốn hàng bán</t>
  </si>
  <si>
    <t>5.</t>
  </si>
  <si>
    <t xml:space="preserve">Lợi nhuận gộp về bán hàng và cung cấp dịch vụ </t>
  </si>
  <si>
    <t>6.</t>
  </si>
  <si>
    <t>Doanh thu hoạt động tài chính</t>
  </si>
  <si>
    <t>7.</t>
  </si>
  <si>
    <t>Chi phí hoạt động tài chính</t>
  </si>
  <si>
    <t>Trong đó: Lãi vay</t>
  </si>
  <si>
    <t>8.</t>
  </si>
  <si>
    <t>Chi phí bán hàng</t>
  </si>
  <si>
    <t>9.</t>
  </si>
  <si>
    <t>Chi phí quản lý doanh nghiệp</t>
  </si>
  <si>
    <t>10.</t>
  </si>
  <si>
    <t>Lợi nhuận thuần từ hoạt động kinh doanh</t>
  </si>
  <si>
    <t>Thu nhập khác</t>
  </si>
  <si>
    <t>Chi phí khác</t>
  </si>
  <si>
    <t xml:space="preserve">Lợi nhuận khác </t>
  </si>
  <si>
    <t xml:space="preserve">Tổng lợi nhuận kế toán trước thuế </t>
  </si>
  <si>
    <t>Thuế Thu nhập doanh nghiệp</t>
  </si>
  <si>
    <t xml:space="preserve">Lợi nhuận sau thuế </t>
  </si>
  <si>
    <t>17</t>
  </si>
  <si>
    <t>Lãi cơ bản trên cổ phiếu</t>
  </si>
  <si>
    <t>18</t>
  </si>
  <si>
    <t>Cổ tức trên mỗi cổ phiếu</t>
  </si>
  <si>
    <t>Tổng Giám đốc</t>
  </si>
  <si>
    <t>Phạm văn Dũng</t>
  </si>
  <si>
    <t>VI</t>
  </si>
  <si>
    <t>Lũy kế</t>
  </si>
  <si>
    <t>CÔNG TY CỔ PHẦN ĐẦU TƯ VÀ</t>
  </si>
  <si>
    <t>Quý 3/2009</t>
  </si>
  <si>
    <t>30/09/2009</t>
  </si>
  <si>
    <t>01/07/2009</t>
  </si>
  <si>
    <t>ĐÍNH CHÍNH BÁO CÁO TÀI CHÍNH TÓM TẮT</t>
  </si>
  <si>
    <t>Ghi chú nội dung đính chính:</t>
  </si>
  <si>
    <t>-</t>
  </si>
  <si>
    <t>Giảm lợi nhuận thuần từ hoạt động kinh doanh do trừ soát chi phí bán hàng.</t>
  </si>
  <si>
    <t>Nha Trang, ngày 19 tháng 10 năm 2009</t>
  </si>
  <si>
    <t>31/03/2010</t>
  </si>
  <si>
    <t>Quý 2/2010</t>
  </si>
  <si>
    <t>30/06/2010</t>
  </si>
  <si>
    <t>Nha Trang, ngày 22 tháng 07 năm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</si>
</sst>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>
    <font>
      <sz val="12"/>
      <name val="VNI-Times"/>
      <family val="0"/>
    </font>
    <font>
      <sz val="10.5"/>
      <name val="Times New Roman"/>
      <family val="1"/>
    </font>
    <font>
      <sz val="10.5"/>
      <color indexed="12"/>
      <name val="Times New Roman"/>
      <family val="1"/>
    </font>
    <font>
      <b/>
      <sz val="14"/>
      <name val="Times New Roman"/>
      <family val="1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b/>
      <sz val="10.5"/>
      <name val="Times New Roman"/>
      <family val="1"/>
    </font>
    <font>
      <b/>
      <sz val="10.5"/>
      <color indexed="12"/>
      <name val="Times New Roman"/>
      <family val="1"/>
    </font>
    <font>
      <i/>
      <sz val="10.5"/>
      <name val="Times New Roman"/>
      <family val="1"/>
    </font>
    <font>
      <sz val="10.5"/>
      <color indexed="12"/>
      <name val="VNarial"/>
      <family val="2"/>
    </font>
    <font>
      <b/>
      <sz val="10.5"/>
      <color indexed="12"/>
      <name val="VN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41" fontId="5" fillId="0" borderId="0" xfId="0" applyNumberFormat="1" applyFont="1" applyBorder="1" applyAlignment="1">
      <alignment horizontal="centerContinuous"/>
    </xf>
    <xf numFmtId="41" fontId="6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37" fontId="1" fillId="0" borderId="1" xfId="0" applyNumberFormat="1" applyFont="1" applyBorder="1" applyAlignment="1">
      <alignment horizontal="left"/>
    </xf>
    <xf numFmtId="49" fontId="6" fillId="0" borderId="1" xfId="0" applyNumberFormat="1" applyFont="1" applyFill="1" applyBorder="1" applyAlignment="1">
      <alignment/>
    </xf>
    <xf numFmtId="41" fontId="1" fillId="0" borderId="1" xfId="0" applyNumberFormat="1" applyFont="1" applyBorder="1" applyAlignment="1">
      <alignment horizontal="center"/>
    </xf>
    <xf numFmtId="41" fontId="6" fillId="0" borderId="1" xfId="0" applyNumberFormat="1" applyFont="1" applyBorder="1" applyAlignment="1">
      <alignment horizontal="center"/>
    </xf>
    <xf numFmtId="41" fontId="6" fillId="0" borderId="1" xfId="0" applyNumberFormat="1" applyFont="1" applyBorder="1" applyAlignment="1">
      <alignment horizontal="right"/>
    </xf>
    <xf numFmtId="41" fontId="2" fillId="0" borderId="0" xfId="15" applyNumberFormat="1" applyFont="1" applyFill="1" applyBorder="1" applyAlignment="1">
      <alignment/>
    </xf>
    <xf numFmtId="41" fontId="6" fillId="0" borderId="2" xfId="0" applyNumberFormat="1" applyFont="1" applyBorder="1" applyAlignment="1">
      <alignment horizontal="center" vertical="center" wrapText="1"/>
    </xf>
    <xf numFmtId="14" fontId="6" fillId="0" borderId="2" xfId="15" applyNumberFormat="1" applyFont="1" applyBorder="1" applyAlignment="1" quotePrefix="1">
      <alignment horizontal="right" vertical="center" wrapText="1"/>
    </xf>
    <xf numFmtId="14" fontId="6" fillId="0" borderId="3" xfId="0" applyNumberFormat="1" applyFont="1" applyBorder="1" applyAlignment="1" quotePrefix="1">
      <alignment horizontal="right" vertical="center" wrapText="1"/>
    </xf>
    <xf numFmtId="41" fontId="6" fillId="0" borderId="4" xfId="0" applyNumberFormat="1" applyFont="1" applyBorder="1" applyAlignment="1">
      <alignment horizontal="center" vertical="center" wrapText="1"/>
    </xf>
    <xf numFmtId="41" fontId="6" fillId="0" borderId="4" xfId="15" applyNumberFormat="1" applyFont="1" applyBorder="1" applyAlignment="1">
      <alignment horizontal="right" vertical="center" wrapText="1"/>
    </xf>
    <xf numFmtId="41" fontId="6" fillId="0" borderId="5" xfId="0" applyNumberFormat="1" applyFont="1" applyBorder="1" applyAlignment="1">
      <alignment horizontal="righ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1" fontId="6" fillId="0" borderId="6" xfId="0" applyNumberFormat="1" applyFont="1" applyBorder="1" applyAlignment="1">
      <alignment horizontal="center" vertical="center" wrapText="1"/>
    </xf>
    <xf numFmtId="41" fontId="6" fillId="0" borderId="6" xfId="15" applyNumberFormat="1" applyFont="1" applyBorder="1" applyAlignment="1">
      <alignment horizontal="right" vertical="center" wrapText="1"/>
    </xf>
    <xf numFmtId="41" fontId="6" fillId="0" borderId="7" xfId="0" applyNumberFormat="1" applyFont="1" applyBorder="1" applyAlignment="1">
      <alignment horizontal="right" vertical="center" wrapText="1"/>
    </xf>
    <xf numFmtId="41" fontId="6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/>
    </xf>
    <xf numFmtId="49" fontId="6" fillId="0" borderId="8" xfId="0" applyNumberFormat="1" applyFont="1" applyBorder="1" applyAlignment="1">
      <alignment/>
    </xf>
    <xf numFmtId="41" fontId="1" fillId="0" borderId="8" xfId="0" applyNumberFormat="1" applyFont="1" applyBorder="1" applyAlignment="1">
      <alignment horizontal="center" vertical="center"/>
    </xf>
    <xf numFmtId="41" fontId="6" fillId="0" borderId="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9" fontId="8" fillId="0" borderId="8" xfId="0" applyNumberFormat="1" applyFont="1" applyBorder="1" applyAlignment="1">
      <alignment/>
    </xf>
    <xf numFmtId="37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center"/>
    </xf>
    <xf numFmtId="41" fontId="6" fillId="0" borderId="0" xfId="15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164" fontId="1" fillId="0" borderId="9" xfId="15" applyNumberFormat="1" applyFont="1" applyBorder="1" applyAlignment="1">
      <alignment/>
    </xf>
    <xf numFmtId="164" fontId="6" fillId="0" borderId="9" xfId="15" applyNumberFormat="1" applyFont="1" applyBorder="1" applyAlignment="1">
      <alignment/>
    </xf>
    <xf numFmtId="164" fontId="1" fillId="0" borderId="8" xfId="15" applyNumberFormat="1" applyFont="1" applyBorder="1" applyAlignment="1">
      <alignment/>
    </xf>
    <xf numFmtId="164" fontId="6" fillId="0" borderId="8" xfId="15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" fontId="1" fillId="0" borderId="10" xfId="15" applyNumberFormat="1" applyFont="1" applyBorder="1" applyAlignment="1">
      <alignment/>
    </xf>
    <xf numFmtId="1" fontId="1" fillId="0" borderId="0" xfId="15" applyNumberFormat="1" applyFont="1" applyBorder="1" applyAlignment="1">
      <alignment/>
    </xf>
    <xf numFmtId="49" fontId="8" fillId="0" borderId="0" xfId="0" applyNumberFormat="1" applyFont="1" applyBorder="1" applyAlignment="1">
      <alignment horizontal="left" indent="2"/>
    </xf>
    <xf numFmtId="49" fontId="6" fillId="0" borderId="0" xfId="0" applyNumberFormat="1" applyFont="1" applyBorder="1" applyAlignment="1">
      <alignment horizontal="centerContinuous"/>
    </xf>
    <xf numFmtId="37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164" fontId="8" fillId="0" borderId="8" xfId="15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164" fontId="6" fillId="0" borderId="0" xfId="15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Continuous"/>
    </xf>
    <xf numFmtId="37" fontId="6" fillId="0" borderId="11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>
      <alignment horizontal="center" vertical="center"/>
    </xf>
    <xf numFmtId="37" fontId="1" fillId="0" borderId="12" xfId="0" applyNumberFormat="1" applyFont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justify" vertical="center" wrapText="1"/>
    </xf>
    <xf numFmtId="41" fontId="6" fillId="0" borderId="8" xfId="15" applyNumberFormat="1" applyFont="1" applyBorder="1" applyAlignment="1">
      <alignment horizontal="right" vertical="center"/>
    </xf>
    <xf numFmtId="41" fontId="6" fillId="0" borderId="13" xfId="15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vertical="center"/>
    </xf>
    <xf numFmtId="41" fontId="1" fillId="0" borderId="8" xfId="15" applyNumberFormat="1" applyFont="1" applyBorder="1" applyAlignment="1">
      <alignment horizontal="right" vertical="center"/>
    </xf>
    <xf numFmtId="41" fontId="1" fillId="0" borderId="13" xfId="15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vertical="center"/>
    </xf>
    <xf numFmtId="41" fontId="8" fillId="0" borderId="8" xfId="15" applyNumberFormat="1" applyFont="1" applyBorder="1" applyAlignment="1">
      <alignment horizontal="right" vertical="center"/>
    </xf>
    <xf numFmtId="41" fontId="8" fillId="0" borderId="13" xfId="15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center" vertical="center"/>
    </xf>
    <xf numFmtId="37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center" vertical="center"/>
    </xf>
    <xf numFmtId="41" fontId="1" fillId="0" borderId="15" xfId="15" applyNumberFormat="1" applyFont="1" applyBorder="1" applyAlignment="1">
      <alignment horizontal="right" vertical="center"/>
    </xf>
    <xf numFmtId="41" fontId="1" fillId="0" borderId="16" xfId="15" applyNumberFormat="1" applyFont="1" applyBorder="1" applyAlignment="1">
      <alignment horizontal="right" vertical="center"/>
    </xf>
    <xf numFmtId="37" fontId="6" fillId="0" borderId="17" xfId="0" applyNumberFormat="1" applyFont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41" fontId="6" fillId="0" borderId="18" xfId="0" applyNumberFormat="1" applyFont="1" applyBorder="1" applyAlignment="1">
      <alignment horizontal="center" vertical="center"/>
    </xf>
    <xf numFmtId="41" fontId="6" fillId="0" borderId="18" xfId="15" applyNumberFormat="1" applyFont="1" applyBorder="1" applyAlignment="1">
      <alignment horizontal="right" vertical="center"/>
    </xf>
    <xf numFmtId="41" fontId="6" fillId="0" borderId="19" xfId="15" applyNumberFormat="1" applyFont="1" applyBorder="1" applyAlignment="1">
      <alignment horizontal="right" vertical="center"/>
    </xf>
    <xf numFmtId="37" fontId="6" fillId="0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left" vertical="center" wrapText="1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20" xfId="15" applyNumberFormat="1" applyFont="1" applyFill="1" applyBorder="1" applyAlignment="1">
      <alignment horizontal="right" vertical="center"/>
    </xf>
    <xf numFmtId="41" fontId="1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left" vertical="center"/>
    </xf>
    <xf numFmtId="41" fontId="6" fillId="0" borderId="21" xfId="0" applyNumberFormat="1" applyFont="1" applyFill="1" applyBorder="1" applyAlignment="1">
      <alignment horizontal="center" vertical="center"/>
    </xf>
    <xf numFmtId="41" fontId="6" fillId="0" borderId="21" xfId="15" applyNumberFormat="1" applyFont="1" applyFill="1" applyBorder="1" applyAlignment="1">
      <alignment horizontal="right" vertical="center"/>
    </xf>
    <xf numFmtId="41" fontId="6" fillId="0" borderId="22" xfId="15" applyNumberFormat="1" applyFont="1" applyFill="1" applyBorder="1" applyAlignment="1">
      <alignment horizontal="right" vertical="center"/>
    </xf>
    <xf numFmtId="49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49" fontId="6" fillId="0" borderId="24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/>
    </xf>
    <xf numFmtId="164" fontId="1" fillId="0" borderId="15" xfId="15" applyNumberFormat="1" applyFont="1" applyBorder="1" applyAlignment="1">
      <alignment/>
    </xf>
    <xf numFmtId="41" fontId="6" fillId="0" borderId="26" xfId="15" applyNumberFormat="1" applyFont="1" applyFill="1" applyBorder="1" applyAlignment="1">
      <alignment horizontal="right" vertical="center"/>
    </xf>
    <xf numFmtId="37" fontId="6" fillId="0" borderId="27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49" fontId="1" fillId="0" borderId="0" xfId="0" applyNumberFormat="1" applyFont="1" applyBorder="1" applyAlignment="1" quotePrefix="1">
      <alignment horizontal="center"/>
    </xf>
    <xf numFmtId="14" fontId="6" fillId="0" borderId="3" xfId="15" applyNumberFormat="1" applyFont="1" applyBorder="1" applyAlignment="1" quotePrefix="1">
      <alignment horizontal="right" vertical="center" wrapText="1"/>
    </xf>
    <xf numFmtId="37" fontId="6" fillId="0" borderId="28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/>
    </xf>
    <xf numFmtId="164" fontId="1" fillId="0" borderId="13" xfId="15" applyNumberFormat="1" applyFont="1" applyBorder="1" applyAlignment="1">
      <alignment/>
    </xf>
    <xf numFmtId="164" fontId="6" fillId="0" borderId="13" xfId="15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164" fontId="1" fillId="0" borderId="16" xfId="15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1" fontId="1" fillId="0" borderId="30" xfId="15" applyNumberFormat="1" applyFont="1" applyBorder="1" applyAlignment="1">
      <alignment/>
    </xf>
    <xf numFmtId="1" fontId="1" fillId="0" borderId="31" xfId="15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64" fontId="1" fillId="0" borderId="18" xfId="15" applyNumberFormat="1" applyFont="1" applyBorder="1" applyAlignment="1">
      <alignment/>
    </xf>
    <xf numFmtId="164" fontId="6" fillId="0" borderId="18" xfId="15" applyNumberFormat="1" applyFont="1" applyBorder="1" applyAlignment="1">
      <alignment/>
    </xf>
    <xf numFmtId="164" fontId="6" fillId="0" borderId="19" xfId="15" applyNumberFormat="1" applyFont="1" applyBorder="1" applyAlignment="1">
      <alignment/>
    </xf>
    <xf numFmtId="49" fontId="1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164" fontId="8" fillId="0" borderId="13" xfId="15" applyNumberFormat="1" applyFont="1" applyBorder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37" fontId="6" fillId="0" borderId="32" xfId="0" applyNumberFormat="1" applyFont="1" applyBorder="1" applyAlignment="1">
      <alignment horizontal="center" vertical="center"/>
    </xf>
    <xf numFmtId="37" fontId="6" fillId="0" borderId="3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C%20tom%20tat%20%20quy%202.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uu-data\Du%20lieu\MienTrung%20PID\Cong%20bo%20thong%20tin\Nam%202009\BCTC%20tom%20tat%20%20quy%204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E13">
            <v>33524831838</v>
          </cell>
        </row>
        <row r="15">
          <cell r="E15">
            <v>44451715907</v>
          </cell>
        </row>
        <row r="16">
          <cell r="E16">
            <v>4838131687</v>
          </cell>
        </row>
        <row r="17">
          <cell r="E17">
            <v>800824276</v>
          </cell>
        </row>
        <row r="21">
          <cell r="E21">
            <v>303028799707</v>
          </cell>
        </row>
        <row r="23">
          <cell r="E23">
            <v>10819104906</v>
          </cell>
        </row>
        <row r="24">
          <cell r="E24">
            <v>327936444</v>
          </cell>
        </row>
        <row r="27">
          <cell r="E27">
            <v>766737054</v>
          </cell>
        </row>
        <row r="30">
          <cell r="E30">
            <v>24158829446</v>
          </cell>
        </row>
        <row r="31">
          <cell r="E31">
            <v>220272442043</v>
          </cell>
        </row>
        <row r="34">
          <cell r="E34">
            <v>125000000000</v>
          </cell>
        </row>
        <row r="35">
          <cell r="E35">
            <v>10000000000</v>
          </cell>
        </row>
        <row r="40">
          <cell r="E40">
            <v>8448978267</v>
          </cell>
        </row>
        <row r="41">
          <cell r="E41">
            <v>10677832063</v>
          </cell>
        </row>
        <row r="57">
          <cell r="F57">
            <v>47120337400</v>
          </cell>
        </row>
        <row r="58">
          <cell r="F58">
            <v>23270878119</v>
          </cell>
        </row>
        <row r="60">
          <cell r="F60">
            <v>789505431</v>
          </cell>
        </row>
        <row r="61">
          <cell r="F61">
            <v>9940344873</v>
          </cell>
        </row>
        <row r="62">
          <cell r="F62">
            <v>9857282373</v>
          </cell>
        </row>
        <row r="64">
          <cell r="F64">
            <v>2857110420</v>
          </cell>
        </row>
        <row r="66">
          <cell r="F66">
            <v>20405465</v>
          </cell>
        </row>
        <row r="67">
          <cell r="F67">
            <v>16922028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  <sheetDataSet>
      <sheetData sheetId="0">
        <row r="19">
          <cell r="E19">
            <v>0</v>
          </cell>
        </row>
        <row r="22">
          <cell r="E22">
            <v>0</v>
          </cell>
        </row>
        <row r="25">
          <cell r="E25">
            <v>0</v>
          </cell>
        </row>
        <row r="26">
          <cell r="E26">
            <v>0</v>
          </cell>
        </row>
        <row r="34">
          <cell r="E34">
            <v>125000000000</v>
          </cell>
        </row>
        <row r="35">
          <cell r="E35">
            <v>10000000000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37">
      <selection activeCell="I55" sqref="I55"/>
    </sheetView>
  </sheetViews>
  <sheetFormatPr defaultColWidth="8.796875" defaultRowHeight="15"/>
  <cols>
    <col min="1" max="1" width="3.5" style="53" customWidth="1"/>
    <col min="2" max="2" width="39.8984375" style="54" customWidth="1"/>
    <col min="3" max="3" width="6.3984375" style="55" customWidth="1"/>
    <col min="4" max="4" width="6.69921875" style="55" hidden="1" customWidth="1"/>
    <col min="5" max="5" width="18.3984375" style="4" customWidth="1"/>
    <col min="6" max="6" width="18.59765625" style="4" customWidth="1"/>
    <col min="7" max="7" width="10.09765625" style="4" customWidth="1"/>
    <col min="8" max="8" width="6.59765625" style="4" bestFit="1" customWidth="1"/>
    <col min="9" max="9" width="15.8984375" style="4" customWidth="1"/>
    <col min="10" max="16384" width="9" style="4" customWidth="1"/>
  </cols>
  <sheetData>
    <row r="1" spans="1:6" ht="13.5">
      <c r="A1" s="103" t="s">
        <v>90</v>
      </c>
      <c r="B1" s="1"/>
      <c r="C1" s="2"/>
      <c r="D1" s="2"/>
      <c r="E1" s="3"/>
      <c r="F1" s="3"/>
    </row>
    <row r="2" spans="1:6" ht="13.5">
      <c r="A2" s="103" t="s">
        <v>0</v>
      </c>
      <c r="B2" s="1"/>
      <c r="C2" s="2"/>
      <c r="D2" s="2"/>
      <c r="E2" s="3"/>
      <c r="F2" s="3"/>
    </row>
    <row r="3" spans="1:6" ht="13.5">
      <c r="A3" s="5"/>
      <c r="B3" s="1"/>
      <c r="C3" s="2"/>
      <c r="D3" s="2"/>
      <c r="E3" s="3"/>
      <c r="F3" s="3"/>
    </row>
    <row r="4" spans="1:6" ht="18.75">
      <c r="A4" s="60" t="s">
        <v>1</v>
      </c>
      <c r="B4" s="60"/>
      <c r="C4" s="60"/>
      <c r="D4" s="60"/>
      <c r="E4" s="60"/>
      <c r="F4" s="60"/>
    </row>
    <row r="5" spans="1:6" ht="20.25">
      <c r="A5" s="6" t="s">
        <v>100</v>
      </c>
      <c r="B5" s="7"/>
      <c r="C5" s="8"/>
      <c r="D5" s="8"/>
      <c r="E5" s="8"/>
      <c r="F5" s="8"/>
    </row>
    <row r="6" spans="1:6" s="10" customFormat="1" ht="13.5">
      <c r="A6" s="9"/>
      <c r="B6" s="9"/>
      <c r="C6" s="9"/>
      <c r="D6" s="9"/>
      <c r="E6" s="9"/>
      <c r="F6" s="9"/>
    </row>
    <row r="7" spans="1:6" ht="18.75">
      <c r="A7" s="11" t="s">
        <v>2</v>
      </c>
      <c r="B7" s="11"/>
      <c r="C7" s="11"/>
      <c r="D7" s="11"/>
      <c r="E7" s="11"/>
      <c r="F7" s="11"/>
    </row>
    <row r="8" spans="1:7" s="10" customFormat="1" ht="14.25" thickBot="1">
      <c r="A8" s="12"/>
      <c r="B8" s="13"/>
      <c r="C8" s="14"/>
      <c r="D8" s="14"/>
      <c r="E8" s="15"/>
      <c r="F8" s="16" t="s">
        <v>3</v>
      </c>
      <c r="G8" s="17"/>
    </row>
    <row r="9" spans="1:7" s="10" customFormat="1" ht="18.75" customHeight="1" thickTop="1">
      <c r="A9" s="134" t="s">
        <v>4</v>
      </c>
      <c r="B9" s="132" t="s">
        <v>5</v>
      </c>
      <c r="C9" s="18" t="s">
        <v>6</v>
      </c>
      <c r="D9" s="18" t="s">
        <v>7</v>
      </c>
      <c r="E9" s="19" t="s">
        <v>99</v>
      </c>
      <c r="F9" s="107" t="s">
        <v>101</v>
      </c>
      <c r="G9" s="17"/>
    </row>
    <row r="10" spans="1:7" s="10" customFormat="1" ht="18.75" customHeight="1" thickBot="1">
      <c r="A10" s="135"/>
      <c r="B10" s="133"/>
      <c r="C10" s="21"/>
      <c r="D10" s="21" t="s">
        <v>8</v>
      </c>
      <c r="E10" s="22" t="s">
        <v>9</v>
      </c>
      <c r="F10" s="23" t="s">
        <v>9</v>
      </c>
      <c r="G10" s="17"/>
    </row>
    <row r="11" spans="1:7" s="10" customFormat="1" ht="14.25" thickTop="1">
      <c r="A11" s="61"/>
      <c r="B11" s="24"/>
      <c r="C11" s="25"/>
      <c r="D11" s="25"/>
      <c r="E11" s="26"/>
      <c r="F11" s="27"/>
      <c r="G11" s="33"/>
    </row>
    <row r="12" spans="1:7" ht="13.5">
      <c r="A12" s="62" t="s">
        <v>10</v>
      </c>
      <c r="B12" s="64" t="s">
        <v>11</v>
      </c>
      <c r="C12" s="28">
        <v>100</v>
      </c>
      <c r="D12" s="28"/>
      <c r="E12" s="65">
        <f>SUM(E13:E17)</f>
        <v>93603791529</v>
      </c>
      <c r="F12" s="66">
        <f>SUM(F13:F17)</f>
        <v>101491760701</v>
      </c>
      <c r="G12" s="33"/>
    </row>
    <row r="13" spans="1:7" ht="13.5">
      <c r="A13" s="63">
        <v>1</v>
      </c>
      <c r="B13" s="67" t="s">
        <v>12</v>
      </c>
      <c r="C13" s="31">
        <v>110</v>
      </c>
      <c r="D13" s="32"/>
      <c r="E13" s="68">
        <v>43619637312</v>
      </c>
      <c r="F13" s="69">
        <v>53814686368</v>
      </c>
      <c r="G13" s="33"/>
    </row>
    <row r="14" spans="1:7" ht="13.5">
      <c r="A14" s="63">
        <v>2</v>
      </c>
      <c r="B14" s="67" t="s">
        <v>13</v>
      </c>
      <c r="C14" s="31">
        <v>120</v>
      </c>
      <c r="D14" s="32"/>
      <c r="E14" s="68">
        <f>'[2]Sheet1'!$E$14</f>
        <v>0</v>
      </c>
      <c r="F14" s="69">
        <f>'[2]Sheet1'!$E$14</f>
        <v>0</v>
      </c>
      <c r="G14" s="33"/>
    </row>
    <row r="15" spans="1:7" ht="13.5">
      <c r="A15" s="63">
        <v>3</v>
      </c>
      <c r="B15" s="67" t="s">
        <v>14</v>
      </c>
      <c r="C15" s="31">
        <v>130</v>
      </c>
      <c r="D15" s="32"/>
      <c r="E15" s="68">
        <v>44941438299</v>
      </c>
      <c r="F15" s="69">
        <v>42486806304</v>
      </c>
      <c r="G15" s="33"/>
    </row>
    <row r="16" spans="1:7" ht="13.5">
      <c r="A16" s="63">
        <v>4</v>
      </c>
      <c r="B16" s="67" t="s">
        <v>15</v>
      </c>
      <c r="C16" s="31">
        <v>140</v>
      </c>
      <c r="D16" s="32"/>
      <c r="E16" s="68">
        <v>4373723794</v>
      </c>
      <c r="F16" s="69">
        <v>4252601352</v>
      </c>
      <c r="G16" s="33"/>
    </row>
    <row r="17" spans="1:7" ht="13.5">
      <c r="A17" s="63">
        <v>5</v>
      </c>
      <c r="B17" s="67" t="s">
        <v>16</v>
      </c>
      <c r="C17" s="31">
        <v>150</v>
      </c>
      <c r="D17" s="32"/>
      <c r="E17" s="68">
        <v>668992124</v>
      </c>
      <c r="F17" s="69">
        <v>937666677</v>
      </c>
      <c r="G17" s="33"/>
    </row>
    <row r="18" spans="1:7" ht="13.5">
      <c r="A18" s="62" t="s">
        <v>17</v>
      </c>
      <c r="B18" s="70" t="s">
        <v>18</v>
      </c>
      <c r="C18" s="32">
        <v>200</v>
      </c>
      <c r="D18" s="32"/>
      <c r="E18" s="65">
        <f>E20+E25+E26+E27</f>
        <v>286756611175</v>
      </c>
      <c r="F18" s="66">
        <f>F20+F25+F26+F27</f>
        <v>280239039803</v>
      </c>
      <c r="G18" s="33"/>
    </row>
    <row r="19" spans="1:7" ht="13.5">
      <c r="A19" s="63">
        <v>1</v>
      </c>
      <c r="B19" s="67" t="s">
        <v>19</v>
      </c>
      <c r="C19" s="31">
        <v>210</v>
      </c>
      <c r="D19" s="32"/>
      <c r="E19" s="68"/>
      <c r="F19" s="69">
        <f>'[2]Sheet1'!$E$19</f>
        <v>0</v>
      </c>
      <c r="G19" s="33"/>
    </row>
    <row r="20" spans="1:7" ht="13.5">
      <c r="A20" s="63">
        <v>2</v>
      </c>
      <c r="B20" s="67" t="s">
        <v>20</v>
      </c>
      <c r="C20" s="31">
        <v>220</v>
      </c>
      <c r="D20" s="32"/>
      <c r="E20" s="68">
        <f>SUM(E21:E24)</f>
        <v>286487945527</v>
      </c>
      <c r="F20" s="69">
        <v>280012640119</v>
      </c>
      <c r="G20" s="33"/>
    </row>
    <row r="21" spans="1:7" ht="13.5">
      <c r="A21" s="63"/>
      <c r="B21" s="67" t="s">
        <v>21</v>
      </c>
      <c r="C21" s="31">
        <v>221</v>
      </c>
      <c r="D21" s="31">
        <v>9</v>
      </c>
      <c r="E21" s="71">
        <v>275320444464</v>
      </c>
      <c r="F21" s="72">
        <v>268838168956</v>
      </c>
      <c r="G21" s="33"/>
    </row>
    <row r="22" spans="1:7" ht="13.5">
      <c r="A22" s="63"/>
      <c r="B22" s="67" t="s">
        <v>22</v>
      </c>
      <c r="C22" s="31">
        <v>224</v>
      </c>
      <c r="D22" s="31"/>
      <c r="E22" s="71">
        <f>'[2]Sheet1'!$E$22</f>
        <v>0</v>
      </c>
      <c r="F22" s="72">
        <f>'[2]Sheet1'!$E$22</f>
        <v>0</v>
      </c>
      <c r="G22" s="33"/>
    </row>
    <row r="23" spans="1:7" ht="13.5">
      <c r="A23" s="63"/>
      <c r="B23" s="67" t="s">
        <v>23</v>
      </c>
      <c r="C23" s="31">
        <v>227</v>
      </c>
      <c r="D23" s="31">
        <v>10</v>
      </c>
      <c r="E23" s="71">
        <v>10782806025</v>
      </c>
      <c r="F23" s="72">
        <v>10771006398</v>
      </c>
      <c r="G23" s="33"/>
    </row>
    <row r="24" spans="1:7" ht="13.5">
      <c r="A24" s="63"/>
      <c r="B24" s="67" t="s">
        <v>24</v>
      </c>
      <c r="C24" s="31">
        <v>230</v>
      </c>
      <c r="D24" s="31">
        <v>11</v>
      </c>
      <c r="E24" s="71">
        <v>384695038</v>
      </c>
      <c r="F24" s="72">
        <v>403464765</v>
      </c>
      <c r="G24" s="33"/>
    </row>
    <row r="25" spans="1:7" ht="13.5">
      <c r="A25" s="63">
        <v>3</v>
      </c>
      <c r="B25" s="67" t="s">
        <v>25</v>
      </c>
      <c r="C25" s="32">
        <v>240</v>
      </c>
      <c r="D25" s="32"/>
      <c r="E25" s="68">
        <f>'[2]Sheet1'!$E$25</f>
        <v>0</v>
      </c>
      <c r="F25" s="69">
        <f>'[2]Sheet1'!$E$25</f>
        <v>0</v>
      </c>
      <c r="G25" s="33"/>
    </row>
    <row r="26" spans="1:7" ht="14.25" customHeight="1">
      <c r="A26" s="63">
        <v>4</v>
      </c>
      <c r="B26" s="67" t="s">
        <v>26</v>
      </c>
      <c r="C26" s="31">
        <v>250</v>
      </c>
      <c r="D26" s="31"/>
      <c r="E26" s="68">
        <f>'[2]Sheet1'!$E$26</f>
        <v>0</v>
      </c>
      <c r="F26" s="69">
        <f>'[2]Sheet1'!$E$26</f>
        <v>0</v>
      </c>
      <c r="G26" s="33"/>
    </row>
    <row r="27" spans="1:7" ht="14.25" customHeight="1">
      <c r="A27" s="76">
        <v>5</v>
      </c>
      <c r="B27" s="77" t="s">
        <v>27</v>
      </c>
      <c r="C27" s="78">
        <v>260</v>
      </c>
      <c r="D27" s="78"/>
      <c r="E27" s="68">
        <v>268665648</v>
      </c>
      <c r="F27" s="69">
        <v>226399684</v>
      </c>
      <c r="G27" s="33"/>
    </row>
    <row r="28" spans="1:7" s="34" customFormat="1" ht="22.5" customHeight="1">
      <c r="A28" s="108" t="s">
        <v>28</v>
      </c>
      <c r="B28" s="87" t="s">
        <v>29</v>
      </c>
      <c r="C28" s="88">
        <v>270</v>
      </c>
      <c r="D28" s="88"/>
      <c r="E28" s="89">
        <f>E18+E12</f>
        <v>380360402704</v>
      </c>
      <c r="F28" s="101">
        <f>F18+F12</f>
        <v>381730800504</v>
      </c>
      <c r="G28" s="33"/>
    </row>
    <row r="29" spans="1:7" ht="13.5">
      <c r="A29" s="81" t="s">
        <v>30</v>
      </c>
      <c r="B29" s="82" t="s">
        <v>31</v>
      </c>
      <c r="C29" s="83">
        <v>300</v>
      </c>
      <c r="D29" s="83"/>
      <c r="E29" s="84">
        <f>SUM(E30:E31)</f>
        <v>234352016921</v>
      </c>
      <c r="F29" s="85">
        <f>SUM(F30:F31)</f>
        <v>229347620885</v>
      </c>
      <c r="G29" s="33"/>
    </row>
    <row r="30" spans="1:7" ht="13.5">
      <c r="A30" s="63">
        <v>1</v>
      </c>
      <c r="B30" s="73" t="s">
        <v>32</v>
      </c>
      <c r="C30" s="31">
        <v>310</v>
      </c>
      <c r="D30" s="32"/>
      <c r="E30" s="68">
        <v>22302079354</v>
      </c>
      <c r="F30" s="69">
        <v>21798683318</v>
      </c>
      <c r="G30" s="33"/>
    </row>
    <row r="31" spans="1:7" ht="13.5">
      <c r="A31" s="63">
        <v>2</v>
      </c>
      <c r="B31" s="67" t="s">
        <v>33</v>
      </c>
      <c r="C31" s="31">
        <v>320</v>
      </c>
      <c r="D31" s="32"/>
      <c r="E31" s="68">
        <v>212049937567</v>
      </c>
      <c r="F31" s="69">
        <v>207548937567</v>
      </c>
      <c r="G31" s="33"/>
    </row>
    <row r="32" spans="1:7" ht="13.5">
      <c r="A32" s="62" t="s">
        <v>34</v>
      </c>
      <c r="B32" s="70" t="s">
        <v>35</v>
      </c>
      <c r="C32" s="32">
        <v>400</v>
      </c>
      <c r="D32" s="32"/>
      <c r="E32" s="65">
        <f>E33+E43</f>
        <v>146008385783</v>
      </c>
      <c r="F32" s="66">
        <f>F33</f>
        <v>152383179619</v>
      </c>
      <c r="G32" s="33"/>
    </row>
    <row r="33" spans="1:7" ht="13.5">
      <c r="A33" s="62">
        <v>1</v>
      </c>
      <c r="B33" s="67" t="s">
        <v>35</v>
      </c>
      <c r="C33" s="32">
        <v>410</v>
      </c>
      <c r="D33" s="32">
        <v>18</v>
      </c>
      <c r="E33" s="65">
        <f>SUM(E34:E41)</f>
        <v>146008385783</v>
      </c>
      <c r="F33" s="66">
        <f>SUM(F34:F41)</f>
        <v>152383179619</v>
      </c>
      <c r="G33" s="33"/>
    </row>
    <row r="34" spans="1:7" ht="13.5">
      <c r="A34" s="63"/>
      <c r="B34" s="74" t="s">
        <v>36</v>
      </c>
      <c r="C34" s="75">
        <v>411</v>
      </c>
      <c r="D34" s="75">
        <v>18</v>
      </c>
      <c r="E34" s="71">
        <f>'[2]Sheet1'!$E$34</f>
        <v>125000000000</v>
      </c>
      <c r="F34" s="72">
        <f>'[2]Sheet1'!$E$34</f>
        <v>125000000000</v>
      </c>
      <c r="G34" s="33"/>
    </row>
    <row r="35" spans="1:7" ht="13.5">
      <c r="A35" s="63"/>
      <c r="B35" s="74" t="s">
        <v>37</v>
      </c>
      <c r="C35" s="75">
        <v>412</v>
      </c>
      <c r="D35" s="75">
        <v>18</v>
      </c>
      <c r="E35" s="71">
        <f>'[2]Sheet1'!$E$35</f>
        <v>10000000000</v>
      </c>
      <c r="F35" s="72">
        <f>'[2]Sheet1'!$E$35</f>
        <v>10000000000</v>
      </c>
      <c r="G35" s="33"/>
    </row>
    <row r="36" spans="1:7" ht="13.5">
      <c r="A36" s="63"/>
      <c r="B36" s="74" t="s">
        <v>38</v>
      </c>
      <c r="C36" s="75"/>
      <c r="D36" s="75"/>
      <c r="E36" s="71">
        <f>'[2]Sheet1'!$E$36</f>
        <v>0</v>
      </c>
      <c r="F36" s="72">
        <f>'[2]Sheet1'!$E$36</f>
        <v>0</v>
      </c>
      <c r="G36" s="33"/>
    </row>
    <row r="37" spans="1:7" ht="13.5">
      <c r="A37" s="63"/>
      <c r="B37" s="74" t="s">
        <v>39</v>
      </c>
      <c r="C37" s="75">
        <v>413</v>
      </c>
      <c r="D37" s="75"/>
      <c r="E37" s="71">
        <f>'[2]Sheet1'!$E$37</f>
        <v>0</v>
      </c>
      <c r="F37" s="72">
        <f>'[2]Sheet1'!$E$37</f>
        <v>0</v>
      </c>
      <c r="G37" s="33"/>
    </row>
    <row r="38" spans="1:7" ht="13.5">
      <c r="A38" s="63"/>
      <c r="B38" s="74" t="s">
        <v>40</v>
      </c>
      <c r="C38" s="75">
        <v>414</v>
      </c>
      <c r="D38" s="75"/>
      <c r="E38" s="71">
        <f>'[2]Sheet1'!$E$38</f>
        <v>0</v>
      </c>
      <c r="F38" s="72">
        <f>'[2]Sheet1'!$E$38</f>
        <v>0</v>
      </c>
      <c r="G38" s="33"/>
    </row>
    <row r="39" spans="1:7" ht="13.5">
      <c r="A39" s="63"/>
      <c r="B39" s="74" t="s">
        <v>41</v>
      </c>
      <c r="C39" s="75">
        <v>415</v>
      </c>
      <c r="D39" s="75"/>
      <c r="E39" s="71">
        <f>'[2]Sheet1'!$E$39</f>
        <v>0</v>
      </c>
      <c r="F39" s="72">
        <v>-6964912</v>
      </c>
      <c r="G39" s="33"/>
    </row>
    <row r="40" spans="1:7" ht="13.5">
      <c r="A40" s="63"/>
      <c r="B40" s="74" t="s">
        <v>42</v>
      </c>
      <c r="C40" s="75">
        <v>416</v>
      </c>
      <c r="D40" s="75">
        <v>18</v>
      </c>
      <c r="E40" s="71">
        <v>9259542115</v>
      </c>
      <c r="F40" s="72">
        <v>9908930199</v>
      </c>
      <c r="G40" s="33"/>
    </row>
    <row r="41" spans="1:7" ht="13.5">
      <c r="A41" s="63"/>
      <c r="B41" s="74" t="s">
        <v>43</v>
      </c>
      <c r="C41" s="75">
        <v>419</v>
      </c>
      <c r="D41" s="75">
        <v>18</v>
      </c>
      <c r="E41" s="71">
        <v>1748843668</v>
      </c>
      <c r="F41" s="72">
        <v>7481214332</v>
      </c>
      <c r="G41" s="33"/>
    </row>
    <row r="42" spans="1:7" ht="13.5">
      <c r="A42" s="63"/>
      <c r="B42" s="74" t="s">
        <v>44</v>
      </c>
      <c r="C42" s="75"/>
      <c r="D42" s="75"/>
      <c r="E42" s="71">
        <f>'[2]Sheet1'!$E$42</f>
        <v>0</v>
      </c>
      <c r="F42" s="72">
        <f>'[2]Sheet1'!$E$42</f>
        <v>0</v>
      </c>
      <c r="G42" s="33"/>
    </row>
    <row r="43" spans="1:7" ht="13.5">
      <c r="A43" s="62">
        <v>2</v>
      </c>
      <c r="B43" s="67" t="s">
        <v>45</v>
      </c>
      <c r="C43" s="32">
        <v>420</v>
      </c>
      <c r="D43" s="32"/>
      <c r="E43" s="65">
        <f>SUM(E44:E46)</f>
        <v>0</v>
      </c>
      <c r="F43" s="66">
        <f>SUM(F44:F46)</f>
        <v>0</v>
      </c>
      <c r="G43" s="33"/>
    </row>
    <row r="44" spans="1:7" ht="13.5">
      <c r="A44" s="63"/>
      <c r="B44" s="74" t="s">
        <v>46</v>
      </c>
      <c r="C44" s="31">
        <v>421</v>
      </c>
      <c r="D44" s="31"/>
      <c r="E44" s="71">
        <f>'[2]Sheet1'!$E$44</f>
        <v>0</v>
      </c>
      <c r="F44" s="72">
        <f>'[2]Sheet1'!$E$44</f>
        <v>0</v>
      </c>
      <c r="G44" s="33"/>
    </row>
    <row r="45" spans="1:7" ht="13.5">
      <c r="A45" s="63"/>
      <c r="B45" s="74" t="s">
        <v>47</v>
      </c>
      <c r="C45" s="31">
        <v>422</v>
      </c>
      <c r="D45" s="31"/>
      <c r="E45" s="71">
        <f>'[2]Sheet1'!$E$45</f>
        <v>0</v>
      </c>
      <c r="F45" s="72">
        <f>'[2]Sheet1'!$E$45</f>
        <v>0</v>
      </c>
      <c r="G45" s="33"/>
    </row>
    <row r="46" spans="1:7" ht="13.5">
      <c r="A46" s="63"/>
      <c r="B46" s="74" t="s">
        <v>48</v>
      </c>
      <c r="C46" s="31">
        <v>423</v>
      </c>
      <c r="D46" s="31"/>
      <c r="E46" s="71">
        <f>'[2]Sheet1'!$E$46</f>
        <v>0</v>
      </c>
      <c r="F46" s="72">
        <f>'[2]Sheet1'!$E$46</f>
        <v>0</v>
      </c>
      <c r="G46" s="33"/>
    </row>
    <row r="47" spans="1:7" ht="13.5">
      <c r="A47" s="76"/>
      <c r="B47" s="77"/>
      <c r="C47" s="90"/>
      <c r="D47" s="90"/>
      <c r="E47" s="79"/>
      <c r="F47" s="80"/>
      <c r="G47" s="33"/>
    </row>
    <row r="48" spans="1:7" ht="22.5" customHeight="1" thickBot="1">
      <c r="A48" s="102" t="s">
        <v>88</v>
      </c>
      <c r="B48" s="91" t="s">
        <v>49</v>
      </c>
      <c r="C48" s="92">
        <v>430</v>
      </c>
      <c r="D48" s="92"/>
      <c r="E48" s="93">
        <f>E32+E29</f>
        <v>380360402704</v>
      </c>
      <c r="F48" s="94">
        <f>F32+F29</f>
        <v>381730800504</v>
      </c>
      <c r="G48" s="33"/>
    </row>
    <row r="49" spans="1:7" ht="14.25" thickTop="1">
      <c r="A49" s="36"/>
      <c r="B49" s="37"/>
      <c r="C49" s="38"/>
      <c r="D49" s="38"/>
      <c r="E49" s="39"/>
      <c r="F49" s="39"/>
      <c r="G49" s="33"/>
    </row>
    <row r="50" spans="1:7" ht="13.5">
      <c r="A50" s="36"/>
      <c r="B50" s="37"/>
      <c r="C50" s="38"/>
      <c r="D50" s="38"/>
      <c r="E50" s="39"/>
      <c r="F50" s="39"/>
      <c r="G50" s="33"/>
    </row>
    <row r="51" spans="1:8" ht="16.5">
      <c r="A51" s="40" t="s">
        <v>50</v>
      </c>
      <c r="B51" s="40"/>
      <c r="C51" s="40"/>
      <c r="D51" s="40"/>
      <c r="E51" s="40"/>
      <c r="F51" s="40"/>
      <c r="G51" s="104"/>
      <c r="H51" s="1"/>
    </row>
    <row r="52" spans="1:8" ht="17.25" thickBot="1">
      <c r="A52" s="1"/>
      <c r="B52" s="1"/>
      <c r="C52" s="1"/>
      <c r="D52" s="1"/>
      <c r="E52" s="1"/>
      <c r="F52" s="1"/>
      <c r="G52" s="104"/>
      <c r="H52" s="1"/>
    </row>
    <row r="53" spans="1:8" ht="17.25" thickTop="1">
      <c r="A53" s="138" t="s">
        <v>4</v>
      </c>
      <c r="B53" s="136" t="s">
        <v>51</v>
      </c>
      <c r="C53" s="109" t="s">
        <v>52</v>
      </c>
      <c r="D53" s="109"/>
      <c r="E53" s="110" t="s">
        <v>100</v>
      </c>
      <c r="F53" s="111" t="s">
        <v>89</v>
      </c>
      <c r="G53" s="104"/>
      <c r="H53" s="1"/>
    </row>
    <row r="54" spans="1:8" ht="17.25" thickBot="1">
      <c r="A54" s="139"/>
      <c r="B54" s="137"/>
      <c r="C54" s="128"/>
      <c r="D54" s="128"/>
      <c r="E54" s="129" t="s">
        <v>9</v>
      </c>
      <c r="F54" s="130" t="s">
        <v>9</v>
      </c>
      <c r="G54" s="105"/>
      <c r="H54" s="1"/>
    </row>
    <row r="55" spans="1:8" ht="17.25" thickTop="1">
      <c r="A55" s="122" t="s">
        <v>53</v>
      </c>
      <c r="B55" s="123" t="s">
        <v>54</v>
      </c>
      <c r="C55" s="124" t="s">
        <v>55</v>
      </c>
      <c r="D55" s="125"/>
      <c r="E55" s="126">
        <f>SUM(E57)</f>
        <v>18489344000</v>
      </c>
      <c r="F55" s="127">
        <f>SUM(F57)</f>
        <v>38052489300</v>
      </c>
      <c r="G55" s="105"/>
      <c r="H55" s="1"/>
    </row>
    <row r="56" spans="1:8" ht="16.5">
      <c r="A56" s="112" t="s">
        <v>56</v>
      </c>
      <c r="B56" s="29" t="s">
        <v>57</v>
      </c>
      <c r="C56" s="29" t="s">
        <v>58</v>
      </c>
      <c r="D56" s="45"/>
      <c r="E56" s="45"/>
      <c r="F56" s="113">
        <f>E56</f>
        <v>0</v>
      </c>
      <c r="G56" s="105"/>
      <c r="H56" s="1"/>
    </row>
    <row r="57" spans="1:8" ht="16.5">
      <c r="A57" s="112" t="s">
        <v>59</v>
      </c>
      <c r="B57" s="29" t="s">
        <v>60</v>
      </c>
      <c r="C57" s="29">
        <v>10</v>
      </c>
      <c r="D57" s="45"/>
      <c r="E57" s="45">
        <v>18489344000</v>
      </c>
      <c r="F57" s="113">
        <v>38052489300</v>
      </c>
      <c r="G57" s="105"/>
      <c r="H57" s="1"/>
    </row>
    <row r="58" spans="1:8" ht="16.5">
      <c r="A58" s="112" t="s">
        <v>61</v>
      </c>
      <c r="B58" s="29" t="s">
        <v>62</v>
      </c>
      <c r="C58" s="29">
        <v>11</v>
      </c>
      <c r="D58" s="45"/>
      <c r="E58" s="45">
        <v>8884469455</v>
      </c>
      <c r="F58" s="113">
        <v>19945420517</v>
      </c>
      <c r="G58" s="41"/>
      <c r="H58" s="1"/>
    </row>
    <row r="59" spans="1:8" ht="16.5">
      <c r="A59" s="112" t="s">
        <v>63</v>
      </c>
      <c r="B59" s="29" t="s">
        <v>64</v>
      </c>
      <c r="C59" s="29">
        <v>20</v>
      </c>
      <c r="D59" s="45"/>
      <c r="E59" s="46">
        <f>E55-E58</f>
        <v>9604874545</v>
      </c>
      <c r="F59" s="114">
        <f>F55-F58</f>
        <v>18107068783</v>
      </c>
      <c r="G59" s="41"/>
      <c r="H59" s="1"/>
    </row>
    <row r="60" spans="1:8" ht="16.5">
      <c r="A60" s="112" t="s">
        <v>65</v>
      </c>
      <c r="B60" s="29" t="s">
        <v>66</v>
      </c>
      <c r="C60" s="29">
        <v>21</v>
      </c>
      <c r="D60" s="45"/>
      <c r="E60" s="45">
        <v>1816575788</v>
      </c>
      <c r="F60" s="113">
        <v>2335534985</v>
      </c>
      <c r="G60" s="41"/>
      <c r="H60" s="1"/>
    </row>
    <row r="61" spans="1:8" ht="16.5">
      <c r="A61" s="112" t="s">
        <v>67</v>
      </c>
      <c r="B61" s="29" t="s">
        <v>68</v>
      </c>
      <c r="C61" s="29">
        <v>22</v>
      </c>
      <c r="D61" s="45"/>
      <c r="E61" s="45">
        <v>4405494130</v>
      </c>
      <c r="F61" s="113">
        <v>10185927700</v>
      </c>
      <c r="G61" s="41"/>
      <c r="H61" s="1"/>
    </row>
    <row r="62" spans="1:8" ht="16.5">
      <c r="A62" s="112"/>
      <c r="B62" s="35" t="s">
        <v>69</v>
      </c>
      <c r="C62" s="29">
        <v>23</v>
      </c>
      <c r="D62" s="45"/>
      <c r="E62" s="56">
        <v>4399556044</v>
      </c>
      <c r="F62" s="131">
        <v>7921677114</v>
      </c>
      <c r="G62" s="41"/>
      <c r="H62" s="1"/>
    </row>
    <row r="63" spans="1:8" ht="16.5">
      <c r="A63" s="112" t="s">
        <v>70</v>
      </c>
      <c r="B63" s="29" t="s">
        <v>71</v>
      </c>
      <c r="C63" s="29">
        <v>24</v>
      </c>
      <c r="D63" s="45"/>
      <c r="E63" s="45"/>
      <c r="F63" s="113"/>
      <c r="G63" s="41"/>
      <c r="H63" s="1"/>
    </row>
    <row r="64" spans="1:8" ht="13.5">
      <c r="A64" s="112" t="s">
        <v>72</v>
      </c>
      <c r="B64" s="29" t="s">
        <v>73</v>
      </c>
      <c r="C64" s="29">
        <v>25</v>
      </c>
      <c r="D64" s="45"/>
      <c r="E64" s="45">
        <v>1123034551</v>
      </c>
      <c r="F64" s="113">
        <v>2351405944</v>
      </c>
      <c r="G64" s="41"/>
      <c r="H64" s="1"/>
    </row>
    <row r="65" spans="1:8" ht="13.5">
      <c r="A65" s="112" t="s">
        <v>74</v>
      </c>
      <c r="B65" s="30" t="s">
        <v>75</v>
      </c>
      <c r="C65" s="29">
        <v>30</v>
      </c>
      <c r="D65" s="45"/>
      <c r="E65" s="46">
        <f>E59+E60-E61-E63-E64</f>
        <v>5892921652</v>
      </c>
      <c r="F65" s="114">
        <f>F59+F60-F61-F63-F64</f>
        <v>7905270124</v>
      </c>
      <c r="G65" s="41"/>
      <c r="H65" s="1"/>
    </row>
    <row r="66" spans="1:8" s="47" customFormat="1" ht="16.5">
      <c r="A66" s="112">
        <v>11</v>
      </c>
      <c r="B66" s="29" t="s">
        <v>76</v>
      </c>
      <c r="C66" s="29">
        <v>31</v>
      </c>
      <c r="D66" s="45"/>
      <c r="E66" s="45">
        <v>74600000</v>
      </c>
      <c r="F66" s="113">
        <f>E66</f>
        <v>74600000</v>
      </c>
      <c r="G66" s="41"/>
      <c r="H66" s="1"/>
    </row>
    <row r="67" spans="1:8" s="47" customFormat="1" ht="16.5">
      <c r="A67" s="112">
        <v>12</v>
      </c>
      <c r="B67" s="29" t="s">
        <v>77</v>
      </c>
      <c r="C67" s="29">
        <v>32</v>
      </c>
      <c r="D67" s="45"/>
      <c r="E67" s="45">
        <v>65077091</v>
      </c>
      <c r="F67" s="113">
        <f>E67</f>
        <v>65077091</v>
      </c>
      <c r="G67" s="41"/>
      <c r="H67" s="1"/>
    </row>
    <row r="68" spans="1:8" s="47" customFormat="1" ht="16.5">
      <c r="A68" s="115">
        <v>13</v>
      </c>
      <c r="B68" s="30" t="s">
        <v>78</v>
      </c>
      <c r="C68" s="30">
        <v>40</v>
      </c>
      <c r="D68" s="46"/>
      <c r="E68" s="46">
        <f>E66-E67</f>
        <v>9522909</v>
      </c>
      <c r="F68" s="114">
        <f>F66-F67</f>
        <v>9522909</v>
      </c>
      <c r="G68" s="41"/>
      <c r="H68" s="1"/>
    </row>
    <row r="69" spans="1:8" s="59" customFormat="1" ht="16.5">
      <c r="A69" s="115">
        <v>14</v>
      </c>
      <c r="B69" s="30" t="s">
        <v>79</v>
      </c>
      <c r="C69" s="30">
        <v>50</v>
      </c>
      <c r="D69" s="46"/>
      <c r="E69" s="46">
        <f>E65+E68</f>
        <v>5902444561</v>
      </c>
      <c r="F69" s="114">
        <f>F65+F68</f>
        <v>7914793033</v>
      </c>
      <c r="G69" s="58"/>
      <c r="H69" s="40"/>
    </row>
    <row r="70" spans="1:8" s="47" customFormat="1" ht="16.5">
      <c r="A70" s="112">
        <v>15</v>
      </c>
      <c r="B70" s="29" t="s">
        <v>80</v>
      </c>
      <c r="C70" s="29">
        <v>51</v>
      </c>
      <c r="D70" s="45"/>
      <c r="E70" s="45">
        <v>-479314187</v>
      </c>
      <c r="F70" s="113">
        <v>-349574388</v>
      </c>
      <c r="G70" s="41"/>
      <c r="H70" s="1"/>
    </row>
    <row r="71" spans="1:8" s="47" customFormat="1" ht="16.5">
      <c r="A71" s="115">
        <v>16</v>
      </c>
      <c r="B71" s="30" t="s">
        <v>81</v>
      </c>
      <c r="C71" s="30">
        <v>60</v>
      </c>
      <c r="D71" s="46"/>
      <c r="E71" s="46">
        <f>E69-E70</f>
        <v>6381758748</v>
      </c>
      <c r="F71" s="114">
        <f>F69-F70</f>
        <v>8264367421</v>
      </c>
      <c r="G71" s="1"/>
      <c r="H71" s="1"/>
    </row>
    <row r="72" spans="1:8" s="47" customFormat="1" ht="16.5">
      <c r="A72" s="116" t="s">
        <v>82</v>
      </c>
      <c r="B72" s="99" t="s">
        <v>83</v>
      </c>
      <c r="C72" s="99"/>
      <c r="D72" s="99"/>
      <c r="E72" s="100">
        <f>E71/12500000</f>
        <v>510.54069984</v>
      </c>
      <c r="F72" s="117">
        <f>F71/12500000</f>
        <v>661.14939368</v>
      </c>
      <c r="G72" s="1"/>
      <c r="H72" s="1"/>
    </row>
    <row r="73" spans="1:8" ht="14.25" thickBot="1">
      <c r="A73" s="118" t="s">
        <v>84</v>
      </c>
      <c r="B73" s="119" t="s">
        <v>85</v>
      </c>
      <c r="C73" s="119"/>
      <c r="D73" s="119"/>
      <c r="E73" s="120"/>
      <c r="F73" s="121"/>
      <c r="G73" s="1"/>
      <c r="H73" s="1"/>
    </row>
    <row r="74" spans="1:8" ht="14.25" thickTop="1">
      <c r="A74" s="1"/>
      <c r="B74" s="1"/>
      <c r="C74" s="1"/>
      <c r="D74" s="1"/>
      <c r="E74" s="50"/>
      <c r="F74" s="50"/>
      <c r="G74" s="1"/>
      <c r="H74" s="1"/>
    </row>
    <row r="75" spans="1:8" ht="13.5">
      <c r="A75" s="1"/>
      <c r="B75" s="1"/>
      <c r="C75" s="1"/>
      <c r="D75" s="1"/>
      <c r="E75" s="50"/>
      <c r="F75" s="50"/>
      <c r="G75" s="1"/>
      <c r="H75" s="1"/>
    </row>
    <row r="76" spans="1:8" ht="13.5">
      <c r="A76" s="1"/>
      <c r="B76" s="1"/>
      <c r="C76" s="1"/>
      <c r="D76" s="1"/>
      <c r="E76" s="50"/>
      <c r="F76" s="50"/>
      <c r="G76" s="1"/>
      <c r="H76" s="1"/>
    </row>
    <row r="77" spans="1:8" ht="13.5">
      <c r="A77" s="1"/>
      <c r="B77" s="1"/>
      <c r="C77" s="1"/>
      <c r="D77" s="1"/>
      <c r="E77" s="51" t="s">
        <v>102</v>
      </c>
      <c r="F77" s="1"/>
      <c r="G77" s="1"/>
      <c r="H77" s="1"/>
    </row>
    <row r="78" spans="1:8" ht="13.5">
      <c r="A78" s="1"/>
      <c r="B78" s="1"/>
      <c r="C78" s="1"/>
      <c r="D78" s="1"/>
      <c r="E78" s="52" t="s">
        <v>86</v>
      </c>
      <c r="F78" s="52"/>
      <c r="G78" s="1"/>
      <c r="H78" s="1"/>
    </row>
    <row r="79" spans="1:8" ht="13.5">
      <c r="A79" s="1"/>
      <c r="B79" s="1"/>
      <c r="C79" s="1"/>
      <c r="D79" s="1"/>
      <c r="E79" s="1"/>
      <c r="F79" s="1"/>
      <c r="G79" s="1"/>
      <c r="H79" s="1"/>
    </row>
    <row r="80" spans="1:8" ht="13.5">
      <c r="A80" s="1"/>
      <c r="B80" s="1"/>
      <c r="C80" s="1"/>
      <c r="D80" s="1"/>
      <c r="E80" s="1"/>
      <c r="F80" s="1"/>
      <c r="G80" s="1"/>
      <c r="H80" s="1"/>
    </row>
    <row r="81" spans="1:8" ht="13.5">
      <c r="A81" s="1"/>
      <c r="B81" s="1"/>
      <c r="C81" s="1"/>
      <c r="D81" s="1"/>
      <c r="E81" s="1"/>
      <c r="F81" s="1"/>
      <c r="G81" s="1"/>
      <c r="H81" s="1"/>
    </row>
    <row r="82" spans="1:8" ht="13.5">
      <c r="A82" s="1"/>
      <c r="B82" s="1"/>
      <c r="C82" s="1"/>
      <c r="D82" s="1"/>
      <c r="E82" s="1"/>
      <c r="F82" s="1"/>
      <c r="G82" s="1"/>
      <c r="H82" s="1"/>
    </row>
    <row r="83" spans="1:8" ht="13.5">
      <c r="A83" s="1"/>
      <c r="B83" s="1"/>
      <c r="C83" s="1"/>
      <c r="D83" s="1"/>
      <c r="E83" s="1"/>
      <c r="F83" s="1"/>
      <c r="G83" s="1"/>
      <c r="H83" s="1"/>
    </row>
    <row r="84" spans="1:8" ht="13.5">
      <c r="A84" s="1"/>
      <c r="B84" s="1"/>
      <c r="C84" s="1"/>
      <c r="D84" s="1"/>
      <c r="E84" s="1"/>
      <c r="F84" s="1"/>
      <c r="G84" s="1"/>
      <c r="H84" s="1"/>
    </row>
    <row r="85" spans="1:8" ht="13.5">
      <c r="A85" s="1"/>
      <c r="B85" s="1"/>
      <c r="C85" s="1"/>
      <c r="D85" s="1"/>
      <c r="E85" s="1"/>
      <c r="F85" s="1"/>
      <c r="G85" s="1"/>
      <c r="H85" s="1"/>
    </row>
    <row r="86" spans="1:8" ht="13.5">
      <c r="A86" s="1"/>
      <c r="B86" s="1"/>
      <c r="C86" s="1"/>
      <c r="D86" s="1"/>
      <c r="E86" s="52"/>
      <c r="F86" s="52"/>
      <c r="G86" s="1"/>
      <c r="H86" s="1"/>
    </row>
    <row r="87" spans="1:8" ht="13.5">
      <c r="A87" s="1"/>
      <c r="B87" s="1"/>
      <c r="C87" s="1"/>
      <c r="D87" s="1"/>
      <c r="E87" s="1"/>
      <c r="F87" s="1"/>
      <c r="G87" s="1"/>
      <c r="H87" s="1"/>
    </row>
    <row r="88" spans="1:8" ht="13.5">
      <c r="A88" s="1"/>
      <c r="B88" s="1"/>
      <c r="C88" s="1"/>
      <c r="D88" s="1"/>
      <c r="E88" s="1"/>
      <c r="F88" s="1"/>
      <c r="G88" s="1"/>
      <c r="H88" s="1"/>
    </row>
    <row r="89" spans="1:8" ht="13.5">
      <c r="A89" s="1"/>
      <c r="B89" s="1"/>
      <c r="C89" s="1"/>
      <c r="D89" s="1"/>
      <c r="E89" s="1"/>
      <c r="F89" s="1"/>
      <c r="G89" s="1"/>
      <c r="H89" s="1"/>
    </row>
    <row r="90" spans="1:8" ht="13.5">
      <c r="A90" s="1"/>
      <c r="B90" s="1"/>
      <c r="C90" s="1"/>
      <c r="D90" s="1"/>
      <c r="E90" s="1"/>
      <c r="F90" s="1"/>
      <c r="G90" s="1"/>
      <c r="H90" s="1"/>
    </row>
    <row r="91" spans="1:8" ht="13.5">
      <c r="A91" s="1"/>
      <c r="B91" s="1"/>
      <c r="C91" s="1"/>
      <c r="D91" s="1"/>
      <c r="E91" s="1"/>
      <c r="F91" s="1"/>
      <c r="G91" s="1"/>
      <c r="H91" s="1"/>
    </row>
    <row r="92" spans="1:8" ht="13.5">
      <c r="A92" s="1"/>
      <c r="B92" s="1"/>
      <c r="C92" s="1"/>
      <c r="D92" s="1"/>
      <c r="E92" s="1"/>
      <c r="F92" s="1"/>
      <c r="G92" s="1"/>
      <c r="H92" s="1"/>
    </row>
    <row r="93" spans="1:6" ht="13.5">
      <c r="A93" s="1"/>
      <c r="B93" s="1"/>
      <c r="C93" s="1"/>
      <c r="D93" s="1"/>
      <c r="E93" s="1"/>
      <c r="F93" s="1"/>
    </row>
  </sheetData>
  <mergeCells count="4">
    <mergeCell ref="B9:B10"/>
    <mergeCell ref="A9:A10"/>
    <mergeCell ref="B53:B54"/>
    <mergeCell ref="A53:A54"/>
  </mergeCells>
  <printOptions horizontalCentered="1"/>
  <pageMargins left="0.75" right="0" top="0.54" bottom="1" header="0.1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60">
      <selection activeCell="F65" sqref="F65"/>
    </sheetView>
  </sheetViews>
  <sheetFormatPr defaultColWidth="8.796875" defaultRowHeight="15"/>
  <cols>
    <col min="1" max="1" width="3.5" style="53" customWidth="1"/>
    <col min="2" max="2" width="39.8984375" style="54" customWidth="1"/>
    <col min="3" max="3" width="6.3984375" style="55" hidden="1" customWidth="1"/>
    <col min="4" max="4" width="6.69921875" style="55" hidden="1" customWidth="1"/>
    <col min="5" max="5" width="18.3984375" style="4" customWidth="1"/>
    <col min="6" max="6" width="18.59765625" style="4" customWidth="1"/>
    <col min="7" max="7" width="10.09765625" style="4" customWidth="1"/>
    <col min="8" max="8" width="6.59765625" style="4" bestFit="1" customWidth="1"/>
    <col min="9" max="9" width="15.8984375" style="4" customWidth="1"/>
    <col min="10" max="16384" width="9" style="4" customWidth="1"/>
  </cols>
  <sheetData>
    <row r="1" spans="1:6" ht="13.5">
      <c r="A1" s="103" t="s">
        <v>90</v>
      </c>
      <c r="B1" s="1"/>
      <c r="C1" s="2"/>
      <c r="D1" s="2"/>
      <c r="E1" s="3"/>
      <c r="F1" s="3"/>
    </row>
    <row r="2" spans="1:6" ht="13.5">
      <c r="A2" s="103" t="s">
        <v>0</v>
      </c>
      <c r="B2" s="1"/>
      <c r="C2" s="2"/>
      <c r="D2" s="2"/>
      <c r="E2" s="3"/>
      <c r="F2" s="3"/>
    </row>
    <row r="3" spans="1:6" ht="13.5">
      <c r="A3" s="5"/>
      <c r="B3" s="1"/>
      <c r="C3" s="2"/>
      <c r="D3" s="2"/>
      <c r="E3" s="3"/>
      <c r="F3" s="3"/>
    </row>
    <row r="4" spans="1:6" ht="18.75">
      <c r="A4" s="60" t="s">
        <v>94</v>
      </c>
      <c r="B4" s="60"/>
      <c r="C4" s="60"/>
      <c r="D4" s="60"/>
      <c r="E4" s="60"/>
      <c r="F4" s="60"/>
    </row>
    <row r="5" spans="1:6" ht="20.25">
      <c r="A5" s="6" t="s">
        <v>91</v>
      </c>
      <c r="B5" s="7"/>
      <c r="C5" s="8"/>
      <c r="D5" s="8"/>
      <c r="E5" s="8"/>
      <c r="F5" s="8"/>
    </row>
    <row r="6" spans="1:6" s="10" customFormat="1" ht="13.5">
      <c r="A6" s="9"/>
      <c r="B6" s="9"/>
      <c r="C6" s="9"/>
      <c r="D6" s="9"/>
      <c r="E6" s="9"/>
      <c r="F6" s="9"/>
    </row>
    <row r="7" spans="1:6" ht="18.75">
      <c r="A7" s="11" t="s">
        <v>2</v>
      </c>
      <c r="B7" s="11"/>
      <c r="C7" s="11"/>
      <c r="D7" s="11"/>
      <c r="E7" s="11"/>
      <c r="F7" s="11"/>
    </row>
    <row r="8" spans="1:7" s="10" customFormat="1" ht="14.25" thickBot="1">
      <c r="A8" s="12"/>
      <c r="B8" s="13"/>
      <c r="C8" s="14"/>
      <c r="D8" s="14"/>
      <c r="E8" s="15"/>
      <c r="F8" s="16" t="s">
        <v>3</v>
      </c>
      <c r="G8" s="17"/>
    </row>
    <row r="9" spans="1:7" s="10" customFormat="1" ht="18.75" customHeight="1" thickTop="1">
      <c r="A9" s="134" t="s">
        <v>4</v>
      </c>
      <c r="B9" s="132" t="s">
        <v>5</v>
      </c>
      <c r="C9" s="18" t="s">
        <v>6</v>
      </c>
      <c r="D9" s="18" t="s">
        <v>7</v>
      </c>
      <c r="E9" s="19" t="s">
        <v>92</v>
      </c>
      <c r="F9" s="20" t="s">
        <v>93</v>
      </c>
      <c r="G9" s="17"/>
    </row>
    <row r="10" spans="1:7" s="10" customFormat="1" ht="18.75" customHeight="1" thickBot="1">
      <c r="A10" s="135"/>
      <c r="B10" s="133"/>
      <c r="C10" s="21"/>
      <c r="D10" s="21" t="s">
        <v>8</v>
      </c>
      <c r="E10" s="22" t="s">
        <v>9</v>
      </c>
      <c r="F10" s="23" t="s">
        <v>9</v>
      </c>
      <c r="G10" s="17"/>
    </row>
    <row r="11" spans="1:7" s="10" customFormat="1" ht="14.25" thickTop="1">
      <c r="A11" s="61"/>
      <c r="B11" s="24"/>
      <c r="C11" s="25"/>
      <c r="D11" s="25"/>
      <c r="E11" s="26"/>
      <c r="F11" s="27"/>
      <c r="G11" s="33"/>
    </row>
    <row r="12" spans="1:7" ht="13.5">
      <c r="A12" s="62" t="s">
        <v>10</v>
      </c>
      <c r="B12" s="64" t="s">
        <v>11</v>
      </c>
      <c r="C12" s="28">
        <v>100</v>
      </c>
      <c r="D12" s="28"/>
      <c r="E12" s="65">
        <f>SUM(E13:E17)</f>
        <v>80090334973</v>
      </c>
      <c r="F12" s="66">
        <f>SUM(F13:F17)</f>
        <v>83615503708</v>
      </c>
      <c r="G12" s="33"/>
    </row>
    <row r="13" spans="1:7" ht="13.5">
      <c r="A13" s="63">
        <v>1</v>
      </c>
      <c r="B13" s="67" t="s">
        <v>12</v>
      </c>
      <c r="C13" s="31">
        <v>110</v>
      </c>
      <c r="D13" s="32"/>
      <c r="E13" s="68">
        <v>27900443354</v>
      </c>
      <c r="F13" s="69">
        <f>'[1]Sheet1'!$E$13</f>
        <v>33524831838</v>
      </c>
      <c r="G13" s="33"/>
    </row>
    <row r="14" spans="1:7" ht="13.5">
      <c r="A14" s="63">
        <v>2</v>
      </c>
      <c r="B14" s="67" t="s">
        <v>13</v>
      </c>
      <c r="C14" s="31">
        <v>120</v>
      </c>
      <c r="D14" s="32"/>
      <c r="E14" s="68"/>
      <c r="F14" s="69"/>
      <c r="G14" s="33"/>
    </row>
    <row r="15" spans="1:7" ht="13.5">
      <c r="A15" s="63">
        <v>3</v>
      </c>
      <c r="B15" s="67" t="s">
        <v>14</v>
      </c>
      <c r="C15" s="31">
        <v>130</v>
      </c>
      <c r="D15" s="32"/>
      <c r="E15" s="68">
        <v>46824892121</v>
      </c>
      <c r="F15" s="69">
        <f>'[1]Sheet1'!$E$15</f>
        <v>44451715907</v>
      </c>
      <c r="G15" s="33"/>
    </row>
    <row r="16" spans="1:7" ht="13.5">
      <c r="A16" s="63">
        <v>4</v>
      </c>
      <c r="B16" s="67" t="s">
        <v>15</v>
      </c>
      <c r="C16" s="31">
        <v>140</v>
      </c>
      <c r="D16" s="32"/>
      <c r="E16" s="68">
        <v>4621665835</v>
      </c>
      <c r="F16" s="69">
        <f>'[1]Sheet1'!$E$16</f>
        <v>4838131687</v>
      </c>
      <c r="G16" s="33"/>
    </row>
    <row r="17" spans="1:7" ht="13.5">
      <c r="A17" s="63">
        <v>5</v>
      </c>
      <c r="B17" s="67" t="s">
        <v>16</v>
      </c>
      <c r="C17" s="31">
        <v>150</v>
      </c>
      <c r="D17" s="32"/>
      <c r="E17" s="68">
        <v>743333663</v>
      </c>
      <c r="F17" s="69">
        <f>'[1]Sheet1'!$E$17</f>
        <v>800824276</v>
      </c>
      <c r="G17" s="33"/>
    </row>
    <row r="18" spans="1:7" ht="13.5">
      <c r="A18" s="62" t="s">
        <v>17</v>
      </c>
      <c r="B18" s="70" t="s">
        <v>18</v>
      </c>
      <c r="C18" s="32">
        <v>200</v>
      </c>
      <c r="D18" s="32"/>
      <c r="E18" s="65">
        <f>E20+E25+E26+E27</f>
        <v>305370010885</v>
      </c>
      <c r="F18" s="66">
        <f>F20+F25+F26+F27</f>
        <v>314942578111</v>
      </c>
      <c r="G18" s="33"/>
    </row>
    <row r="19" spans="1:7" ht="13.5">
      <c r="A19" s="63">
        <v>1</v>
      </c>
      <c r="B19" s="67" t="s">
        <v>19</v>
      </c>
      <c r="C19" s="31">
        <v>210</v>
      </c>
      <c r="D19" s="32"/>
      <c r="E19" s="68">
        <v>0</v>
      </c>
      <c r="F19" s="69">
        <v>0</v>
      </c>
      <c r="G19" s="33"/>
    </row>
    <row r="20" spans="1:7" ht="13.5">
      <c r="A20" s="63">
        <v>2</v>
      </c>
      <c r="B20" s="67" t="s">
        <v>20</v>
      </c>
      <c r="C20" s="31">
        <v>220</v>
      </c>
      <c r="D20" s="32"/>
      <c r="E20" s="68">
        <f>SUM(E21:E24)</f>
        <v>304825440215</v>
      </c>
      <c r="F20" s="69">
        <f>SUM(F21:F24)</f>
        <v>314175841057</v>
      </c>
      <c r="G20" s="33"/>
    </row>
    <row r="21" spans="1:7" ht="13.5">
      <c r="A21" s="63"/>
      <c r="B21" s="67" t="s">
        <v>21</v>
      </c>
      <c r="C21" s="31">
        <v>221</v>
      </c>
      <c r="D21" s="31">
        <v>9</v>
      </c>
      <c r="E21" s="71">
        <v>293637900034</v>
      </c>
      <c r="F21" s="72">
        <f>'[1]Sheet1'!$E$21</f>
        <v>303028799707</v>
      </c>
      <c r="G21" s="33"/>
    </row>
    <row r="22" spans="1:7" ht="13.5">
      <c r="A22" s="63"/>
      <c r="B22" s="67" t="s">
        <v>22</v>
      </c>
      <c r="C22" s="31">
        <v>224</v>
      </c>
      <c r="D22" s="31"/>
      <c r="E22" s="71">
        <v>0</v>
      </c>
      <c r="F22" s="72">
        <v>0</v>
      </c>
      <c r="G22" s="33"/>
    </row>
    <row r="23" spans="1:7" ht="13.5">
      <c r="A23" s="63"/>
      <c r="B23" s="67" t="s">
        <v>23</v>
      </c>
      <c r="C23" s="31">
        <v>227</v>
      </c>
      <c r="D23" s="31">
        <v>10</v>
      </c>
      <c r="E23" s="71">
        <v>10806405279</v>
      </c>
      <c r="F23" s="72">
        <f>'[1]Sheet1'!$E$23</f>
        <v>10819104906</v>
      </c>
      <c r="G23" s="33"/>
    </row>
    <row r="24" spans="1:7" ht="13.5">
      <c r="A24" s="63"/>
      <c r="B24" s="67" t="s">
        <v>24</v>
      </c>
      <c r="C24" s="31">
        <v>230</v>
      </c>
      <c r="D24" s="31">
        <v>11</v>
      </c>
      <c r="E24" s="71">
        <v>381134902</v>
      </c>
      <c r="F24" s="72">
        <f>'[1]Sheet1'!$E$24</f>
        <v>327936444</v>
      </c>
      <c r="G24" s="33"/>
    </row>
    <row r="25" spans="1:7" ht="13.5">
      <c r="A25" s="63">
        <v>3</v>
      </c>
      <c r="B25" s="67" t="s">
        <v>25</v>
      </c>
      <c r="C25" s="32">
        <v>240</v>
      </c>
      <c r="D25" s="32"/>
      <c r="E25" s="65">
        <v>0</v>
      </c>
      <c r="F25" s="66">
        <v>0</v>
      </c>
      <c r="G25" s="33"/>
    </row>
    <row r="26" spans="1:7" ht="14.25" customHeight="1">
      <c r="A26" s="63">
        <v>4</v>
      </c>
      <c r="B26" s="67" t="s">
        <v>26</v>
      </c>
      <c r="C26" s="31">
        <v>250</v>
      </c>
      <c r="D26" s="31"/>
      <c r="E26" s="65">
        <v>0</v>
      </c>
      <c r="F26" s="66">
        <v>0</v>
      </c>
      <c r="G26" s="33"/>
    </row>
    <row r="27" spans="1:7" ht="14.25" customHeight="1">
      <c r="A27" s="76">
        <v>5</v>
      </c>
      <c r="B27" s="77" t="s">
        <v>27</v>
      </c>
      <c r="C27" s="78">
        <v>260</v>
      </c>
      <c r="D27" s="78"/>
      <c r="E27" s="79">
        <v>544570670</v>
      </c>
      <c r="F27" s="69">
        <f>'[1]Sheet1'!$E$27</f>
        <v>766737054</v>
      </c>
      <c r="G27" s="33"/>
    </row>
    <row r="28" spans="1:7" s="34" customFormat="1" ht="22.5" customHeight="1">
      <c r="A28" s="86" t="s">
        <v>28</v>
      </c>
      <c r="B28" s="87" t="s">
        <v>29</v>
      </c>
      <c r="C28" s="88">
        <v>270</v>
      </c>
      <c r="D28" s="88"/>
      <c r="E28" s="89">
        <f>E18+E12</f>
        <v>385460345858</v>
      </c>
      <c r="F28" s="101">
        <f>F18+F12</f>
        <v>398558081819</v>
      </c>
      <c r="G28" s="33"/>
    </row>
    <row r="29" spans="1:7" ht="13.5">
      <c r="A29" s="81" t="s">
        <v>30</v>
      </c>
      <c r="B29" s="82" t="s">
        <v>31</v>
      </c>
      <c r="C29" s="83">
        <v>300</v>
      </c>
      <c r="D29" s="83"/>
      <c r="E29" s="84">
        <f>SUM(E30:E31)</f>
        <v>237598306765</v>
      </c>
      <c r="F29" s="85">
        <f>SUM(F30:F31)</f>
        <v>244431271489</v>
      </c>
      <c r="G29" s="33"/>
    </row>
    <row r="30" spans="1:7" ht="13.5">
      <c r="A30" s="63">
        <v>1</v>
      </c>
      <c r="B30" s="73" t="s">
        <v>32</v>
      </c>
      <c r="C30" s="31">
        <v>310</v>
      </c>
      <c r="D30" s="32"/>
      <c r="E30" s="68">
        <v>21727427222</v>
      </c>
      <c r="F30" s="69">
        <f>'[1]Sheet1'!$E$30</f>
        <v>24158829446</v>
      </c>
      <c r="G30" s="33"/>
    </row>
    <row r="31" spans="1:7" ht="13.5">
      <c r="A31" s="63">
        <v>2</v>
      </c>
      <c r="B31" s="67" t="s">
        <v>33</v>
      </c>
      <c r="C31" s="31">
        <v>320</v>
      </c>
      <c r="D31" s="32"/>
      <c r="E31" s="68">
        <v>215870879543</v>
      </c>
      <c r="F31" s="69">
        <f>'[1]Sheet1'!$E$31</f>
        <v>220272442043</v>
      </c>
      <c r="G31" s="33"/>
    </row>
    <row r="32" spans="1:7" ht="13.5">
      <c r="A32" s="62" t="s">
        <v>34</v>
      </c>
      <c r="B32" s="70" t="s">
        <v>35</v>
      </c>
      <c r="C32" s="32">
        <v>400</v>
      </c>
      <c r="D32" s="32"/>
      <c r="E32" s="65">
        <f>E33</f>
        <v>147862039093</v>
      </c>
      <c r="F32" s="66">
        <f>F33</f>
        <v>154126810330</v>
      </c>
      <c r="G32" s="33"/>
    </row>
    <row r="33" spans="1:7" ht="13.5">
      <c r="A33" s="62">
        <v>1</v>
      </c>
      <c r="B33" s="67" t="s">
        <v>35</v>
      </c>
      <c r="C33" s="32">
        <v>410</v>
      </c>
      <c r="D33" s="32">
        <v>18</v>
      </c>
      <c r="E33" s="65">
        <f>SUM(E34:E41)</f>
        <v>147862039093</v>
      </c>
      <c r="F33" s="66">
        <f>SUM(F34:F41)</f>
        <v>154126810330</v>
      </c>
      <c r="G33" s="33"/>
    </row>
    <row r="34" spans="1:7" ht="13.5">
      <c r="A34" s="63"/>
      <c r="B34" s="74" t="s">
        <v>36</v>
      </c>
      <c r="C34" s="75">
        <v>411</v>
      </c>
      <c r="D34" s="75">
        <v>18</v>
      </c>
      <c r="E34" s="71">
        <v>125000000000</v>
      </c>
      <c r="F34" s="72">
        <f>'[1]Sheet1'!$E$34</f>
        <v>125000000000</v>
      </c>
      <c r="G34" s="33"/>
    </row>
    <row r="35" spans="1:7" ht="13.5">
      <c r="A35" s="63"/>
      <c r="B35" s="74" t="s">
        <v>37</v>
      </c>
      <c r="C35" s="75">
        <v>412</v>
      </c>
      <c r="D35" s="75">
        <v>18</v>
      </c>
      <c r="E35" s="71">
        <v>10000000000</v>
      </c>
      <c r="F35" s="72">
        <f>'[1]Sheet1'!$E$35</f>
        <v>10000000000</v>
      </c>
      <c r="G35" s="33"/>
    </row>
    <row r="36" spans="1:7" ht="13.5">
      <c r="A36" s="63"/>
      <c r="B36" s="74" t="s">
        <v>38</v>
      </c>
      <c r="C36" s="75"/>
      <c r="D36" s="75"/>
      <c r="E36" s="71"/>
      <c r="F36" s="72"/>
      <c r="G36" s="33"/>
    </row>
    <row r="37" spans="1:7" ht="13.5">
      <c r="A37" s="63"/>
      <c r="B37" s="74" t="s">
        <v>39</v>
      </c>
      <c r="C37" s="75">
        <v>413</v>
      </c>
      <c r="D37" s="75"/>
      <c r="E37" s="71">
        <v>0</v>
      </c>
      <c r="F37" s="72">
        <v>0</v>
      </c>
      <c r="G37" s="33"/>
    </row>
    <row r="38" spans="1:7" ht="13.5">
      <c r="A38" s="63"/>
      <c r="B38" s="74" t="s">
        <v>40</v>
      </c>
      <c r="C38" s="75">
        <v>414</v>
      </c>
      <c r="D38" s="75"/>
      <c r="E38" s="71">
        <v>0</v>
      </c>
      <c r="F38" s="72">
        <v>0</v>
      </c>
      <c r="G38" s="33"/>
    </row>
    <row r="39" spans="1:7" ht="13.5">
      <c r="A39" s="63"/>
      <c r="B39" s="74" t="s">
        <v>41</v>
      </c>
      <c r="C39" s="75">
        <v>415</v>
      </c>
      <c r="D39" s="75"/>
      <c r="E39" s="71">
        <v>0</v>
      </c>
      <c r="F39" s="72">
        <v>0</v>
      </c>
      <c r="G39" s="33"/>
    </row>
    <row r="40" spans="1:7" ht="13.5">
      <c r="A40" s="63"/>
      <c r="B40" s="74" t="s">
        <v>42</v>
      </c>
      <c r="C40" s="75">
        <v>416</v>
      </c>
      <c r="D40" s="75">
        <v>18</v>
      </c>
      <c r="E40" s="71">
        <v>8792985403</v>
      </c>
      <c r="F40" s="72">
        <f>'[1]Sheet1'!$E$40</f>
        <v>8448978267</v>
      </c>
      <c r="G40" s="33"/>
    </row>
    <row r="41" spans="1:7" ht="13.5">
      <c r="A41" s="63"/>
      <c r="B41" s="74" t="s">
        <v>43</v>
      </c>
      <c r="C41" s="75">
        <v>419</v>
      </c>
      <c r="D41" s="75">
        <v>18</v>
      </c>
      <c r="E41" s="71">
        <v>4069053690</v>
      </c>
      <c r="F41" s="72">
        <f>'[1]Sheet1'!$E$41</f>
        <v>10677832063</v>
      </c>
      <c r="G41" s="33"/>
    </row>
    <row r="42" spans="1:7" ht="13.5">
      <c r="A42" s="63"/>
      <c r="B42" s="74" t="s">
        <v>44</v>
      </c>
      <c r="C42" s="75"/>
      <c r="D42" s="75"/>
      <c r="E42" s="71"/>
      <c r="F42" s="72"/>
      <c r="G42" s="33"/>
    </row>
    <row r="43" spans="1:7" ht="13.5">
      <c r="A43" s="62">
        <v>2</v>
      </c>
      <c r="B43" s="67" t="s">
        <v>45</v>
      </c>
      <c r="C43" s="32">
        <v>420</v>
      </c>
      <c r="D43" s="32"/>
      <c r="E43" s="65">
        <v>0</v>
      </c>
      <c r="F43" s="66">
        <v>0</v>
      </c>
      <c r="G43" s="33"/>
    </row>
    <row r="44" spans="1:7" ht="13.5">
      <c r="A44" s="63"/>
      <c r="B44" s="74" t="s">
        <v>46</v>
      </c>
      <c r="C44" s="31">
        <v>421</v>
      </c>
      <c r="D44" s="31"/>
      <c r="E44" s="68">
        <v>0</v>
      </c>
      <c r="F44" s="69">
        <v>0</v>
      </c>
      <c r="G44" s="33"/>
    </row>
    <row r="45" spans="1:7" ht="13.5">
      <c r="A45" s="63"/>
      <c r="B45" s="74" t="s">
        <v>47</v>
      </c>
      <c r="C45" s="31">
        <v>422</v>
      </c>
      <c r="D45" s="31"/>
      <c r="E45" s="68">
        <v>0</v>
      </c>
      <c r="F45" s="69">
        <v>0</v>
      </c>
      <c r="G45" s="33"/>
    </row>
    <row r="46" spans="1:7" ht="13.5">
      <c r="A46" s="63"/>
      <c r="B46" s="74" t="s">
        <v>48</v>
      </c>
      <c r="C46" s="31">
        <v>423</v>
      </c>
      <c r="D46" s="31"/>
      <c r="E46" s="68">
        <v>0</v>
      </c>
      <c r="F46" s="69">
        <v>0</v>
      </c>
      <c r="G46" s="33"/>
    </row>
    <row r="47" spans="1:7" ht="13.5">
      <c r="A47" s="76"/>
      <c r="B47" s="77"/>
      <c r="C47" s="90"/>
      <c r="D47" s="90"/>
      <c r="E47" s="79"/>
      <c r="F47" s="80"/>
      <c r="G47" s="33"/>
    </row>
    <row r="48" spans="1:7" ht="22.5" customHeight="1" thickBot="1">
      <c r="A48" s="102" t="s">
        <v>88</v>
      </c>
      <c r="B48" s="91" t="s">
        <v>49</v>
      </c>
      <c r="C48" s="92">
        <v>430</v>
      </c>
      <c r="D48" s="92"/>
      <c r="E48" s="93">
        <f>E32+E29</f>
        <v>385460345858</v>
      </c>
      <c r="F48" s="94">
        <f>F32+F29</f>
        <v>398558081819</v>
      </c>
      <c r="G48" s="33"/>
    </row>
    <row r="49" spans="1:7" ht="14.25" thickTop="1">
      <c r="A49" s="36"/>
      <c r="B49" s="37"/>
      <c r="C49" s="38"/>
      <c r="D49" s="38"/>
      <c r="E49" s="39"/>
      <c r="F49" s="39"/>
      <c r="G49" s="33"/>
    </row>
    <row r="50" spans="1:7" ht="13.5">
      <c r="A50" s="36"/>
      <c r="B50" s="37"/>
      <c r="C50" s="38"/>
      <c r="D50" s="38"/>
      <c r="E50" s="39"/>
      <c r="F50" s="39"/>
      <c r="G50" s="33"/>
    </row>
    <row r="51" spans="1:8" ht="16.5">
      <c r="A51" s="40" t="s">
        <v>50</v>
      </c>
      <c r="B51" s="40"/>
      <c r="C51" s="40"/>
      <c r="D51" s="40"/>
      <c r="E51" s="40"/>
      <c r="F51" s="40"/>
      <c r="G51" s="104"/>
      <c r="H51" s="1"/>
    </row>
    <row r="52" spans="1:8" ht="16.5">
      <c r="A52" s="1"/>
      <c r="B52" s="1"/>
      <c r="C52" s="1"/>
      <c r="D52" s="1"/>
      <c r="E52" s="1"/>
      <c r="F52" s="1"/>
      <c r="G52" s="104"/>
      <c r="H52" s="1"/>
    </row>
    <row r="53" spans="1:8" ht="16.5">
      <c r="A53" s="140" t="s">
        <v>4</v>
      </c>
      <c r="B53" s="140" t="s">
        <v>51</v>
      </c>
      <c r="C53" s="95" t="s">
        <v>52</v>
      </c>
      <c r="D53" s="95"/>
      <c r="E53" s="98" t="s">
        <v>91</v>
      </c>
      <c r="F53" s="98" t="s">
        <v>89</v>
      </c>
      <c r="G53" s="104"/>
      <c r="H53" s="1"/>
    </row>
    <row r="54" spans="1:8" ht="16.5">
      <c r="A54" s="141"/>
      <c r="B54" s="141"/>
      <c r="C54" s="96"/>
      <c r="D54" s="96"/>
      <c r="E54" s="97" t="s">
        <v>9</v>
      </c>
      <c r="F54" s="97" t="s">
        <v>9</v>
      </c>
      <c r="G54" s="105"/>
      <c r="H54" s="1"/>
    </row>
    <row r="55" spans="1:8" ht="16.5">
      <c r="A55" s="42" t="s">
        <v>53</v>
      </c>
      <c r="B55" s="57" t="s">
        <v>54</v>
      </c>
      <c r="C55" s="42" t="s">
        <v>55</v>
      </c>
      <c r="D55" s="43"/>
      <c r="E55" s="44">
        <f>SUM(E57)</f>
        <v>20040803400</v>
      </c>
      <c r="F55" s="44">
        <f>SUM(F57)</f>
        <v>67161140800</v>
      </c>
      <c r="G55" s="105"/>
      <c r="H55" s="1"/>
    </row>
    <row r="56" spans="1:8" ht="16.5">
      <c r="A56" s="29" t="s">
        <v>56</v>
      </c>
      <c r="B56" s="29" t="s">
        <v>57</v>
      </c>
      <c r="C56" s="29" t="s">
        <v>58</v>
      </c>
      <c r="D56" s="45"/>
      <c r="E56" s="45"/>
      <c r="F56" s="45">
        <v>0</v>
      </c>
      <c r="G56" s="105"/>
      <c r="H56" s="1"/>
    </row>
    <row r="57" spans="1:8" ht="16.5">
      <c r="A57" s="29" t="s">
        <v>59</v>
      </c>
      <c r="B57" s="29" t="s">
        <v>60</v>
      </c>
      <c r="C57" s="29">
        <v>10</v>
      </c>
      <c r="D57" s="45"/>
      <c r="E57" s="45">
        <v>20040803400</v>
      </c>
      <c r="F57" s="45">
        <f>E57+'[1]Sheet1'!$F57</f>
        <v>67161140800</v>
      </c>
      <c r="G57" s="105"/>
      <c r="H57" s="1"/>
    </row>
    <row r="58" spans="1:8" ht="16.5">
      <c r="A58" s="29" t="s">
        <v>61</v>
      </c>
      <c r="B58" s="29" t="s">
        <v>62</v>
      </c>
      <c r="C58" s="29">
        <v>11</v>
      </c>
      <c r="D58" s="45"/>
      <c r="E58" s="45">
        <v>11814652271</v>
      </c>
      <c r="F58" s="45">
        <f>E58+'[1]Sheet1'!$F58</f>
        <v>35085530390</v>
      </c>
      <c r="G58" s="41"/>
      <c r="H58" s="1"/>
    </row>
    <row r="59" spans="1:8" ht="16.5">
      <c r="A59" s="29" t="s">
        <v>63</v>
      </c>
      <c r="B59" s="29" t="s">
        <v>64</v>
      </c>
      <c r="C59" s="29">
        <v>20</v>
      </c>
      <c r="D59" s="45"/>
      <c r="E59" s="46">
        <f>E55-E58</f>
        <v>8226151129</v>
      </c>
      <c r="F59" s="46">
        <f>F55-F58</f>
        <v>32075610410</v>
      </c>
      <c r="G59" s="41"/>
      <c r="H59" s="1"/>
    </row>
    <row r="60" spans="1:8" ht="16.5">
      <c r="A60" s="29" t="s">
        <v>65</v>
      </c>
      <c r="B60" s="29" t="s">
        <v>66</v>
      </c>
      <c r="C60" s="29">
        <v>21</v>
      </c>
      <c r="D60" s="45"/>
      <c r="E60" s="45">
        <v>411412552</v>
      </c>
      <c r="F60" s="45">
        <f>E60+'[1]Sheet1'!$F60</f>
        <v>1200917983</v>
      </c>
      <c r="G60" s="41"/>
      <c r="H60" s="1"/>
    </row>
    <row r="61" spans="1:8" ht="16.5">
      <c r="A61" s="29" t="s">
        <v>67</v>
      </c>
      <c r="B61" s="29" t="s">
        <v>68</v>
      </c>
      <c r="C61" s="29">
        <v>22</v>
      </c>
      <c r="D61" s="45"/>
      <c r="E61" s="45">
        <v>3987753701</v>
      </c>
      <c r="F61" s="45">
        <f>E61+'[1]Sheet1'!$F61</f>
        <v>13928098574</v>
      </c>
      <c r="G61" s="41"/>
      <c r="H61" s="1"/>
    </row>
    <row r="62" spans="1:8" ht="16.5">
      <c r="A62" s="29"/>
      <c r="B62" s="35" t="s">
        <v>69</v>
      </c>
      <c r="C62" s="29">
        <v>23</v>
      </c>
      <c r="D62" s="45"/>
      <c r="E62" s="56">
        <f>E61</f>
        <v>3987753701</v>
      </c>
      <c r="F62" s="45">
        <f>E62+'[1]Sheet1'!$F62</f>
        <v>13845036074</v>
      </c>
      <c r="G62" s="41"/>
      <c r="H62" s="1"/>
    </row>
    <row r="63" spans="1:8" ht="16.5">
      <c r="A63" s="29" t="s">
        <v>70</v>
      </c>
      <c r="B63" s="29" t="s">
        <v>71</v>
      </c>
      <c r="C63" s="29">
        <v>24</v>
      </c>
      <c r="D63" s="45"/>
      <c r="E63" s="45">
        <v>8206636</v>
      </c>
      <c r="F63" s="45">
        <f>E63+'[1]Sheet1'!$F63</f>
        <v>8206636</v>
      </c>
      <c r="G63" s="41"/>
      <c r="H63" s="1"/>
    </row>
    <row r="64" spans="1:8" ht="13.5">
      <c r="A64" s="29" t="s">
        <v>72</v>
      </c>
      <c r="B64" s="29" t="s">
        <v>73</v>
      </c>
      <c r="C64" s="29">
        <v>25</v>
      </c>
      <c r="D64" s="45"/>
      <c r="E64" s="45">
        <v>1204789989</v>
      </c>
      <c r="F64" s="45">
        <f>E64+'[1]Sheet1'!$F64</f>
        <v>4061900409</v>
      </c>
      <c r="G64" s="41"/>
      <c r="H64" s="1"/>
    </row>
    <row r="65" spans="1:8" ht="13.5">
      <c r="A65" s="29" t="s">
        <v>74</v>
      </c>
      <c r="B65" s="30" t="s">
        <v>75</v>
      </c>
      <c r="C65" s="29">
        <v>30</v>
      </c>
      <c r="D65" s="45"/>
      <c r="E65" s="46">
        <f>E59+E60-E61-E63-E64</f>
        <v>3436813355</v>
      </c>
      <c r="F65" s="46">
        <f>F59+F60-F61-F63-F64</f>
        <v>15278322774</v>
      </c>
      <c r="G65" s="41"/>
      <c r="H65" s="1"/>
    </row>
    <row r="66" spans="1:8" s="47" customFormat="1" ht="16.5">
      <c r="A66" s="29">
        <v>11</v>
      </c>
      <c r="B66" s="29" t="s">
        <v>76</v>
      </c>
      <c r="C66" s="29">
        <v>31</v>
      </c>
      <c r="D66" s="45"/>
      <c r="E66" s="45"/>
      <c r="F66" s="45">
        <f>E66+'[1]Sheet1'!$F66</f>
        <v>20405465</v>
      </c>
      <c r="G66" s="41"/>
      <c r="H66" s="1"/>
    </row>
    <row r="67" spans="1:8" s="47" customFormat="1" ht="16.5">
      <c r="A67" s="29">
        <v>12</v>
      </c>
      <c r="B67" s="29" t="s">
        <v>77</v>
      </c>
      <c r="C67" s="29">
        <v>32</v>
      </c>
      <c r="D67" s="45"/>
      <c r="E67" s="45">
        <v>14084592</v>
      </c>
      <c r="F67" s="45">
        <f>E67+'[1]Sheet1'!$F67</f>
        <v>31006620</v>
      </c>
      <c r="G67" s="41"/>
      <c r="H67" s="1"/>
    </row>
    <row r="68" spans="1:8" s="47" customFormat="1" ht="16.5">
      <c r="A68" s="30">
        <v>13</v>
      </c>
      <c r="B68" s="30" t="s">
        <v>78</v>
      </c>
      <c r="C68" s="30">
        <v>40</v>
      </c>
      <c r="D68" s="46"/>
      <c r="E68" s="46">
        <f>E66-E67</f>
        <v>-14084592</v>
      </c>
      <c r="F68" s="46">
        <f>F66-F67</f>
        <v>-10601155</v>
      </c>
      <c r="G68" s="41"/>
      <c r="H68" s="1"/>
    </row>
    <row r="69" spans="1:8" s="59" customFormat="1" ht="16.5">
      <c r="A69" s="30">
        <v>14</v>
      </c>
      <c r="B69" s="30" t="s">
        <v>79</v>
      </c>
      <c r="C69" s="30">
        <v>50</v>
      </c>
      <c r="D69" s="46"/>
      <c r="E69" s="46">
        <f>E65+E68</f>
        <v>3422728763</v>
      </c>
      <c r="F69" s="46">
        <f>F65+F68</f>
        <v>15267721619</v>
      </c>
      <c r="G69" s="58"/>
      <c r="H69" s="40"/>
    </row>
    <row r="70" spans="1:8" s="47" customFormat="1" ht="16.5">
      <c r="A70" s="29">
        <v>15</v>
      </c>
      <c r="B70" s="29" t="s">
        <v>80</v>
      </c>
      <c r="C70" s="29">
        <v>51</v>
      </c>
      <c r="D70" s="45"/>
      <c r="E70" s="45"/>
      <c r="F70" s="45"/>
      <c r="G70" s="41"/>
      <c r="H70" s="1"/>
    </row>
    <row r="71" spans="1:8" s="47" customFormat="1" ht="16.5">
      <c r="A71" s="29">
        <v>16</v>
      </c>
      <c r="B71" s="29" t="s">
        <v>81</v>
      </c>
      <c r="C71" s="29">
        <v>60</v>
      </c>
      <c r="D71" s="45"/>
      <c r="E71" s="45">
        <f>E69</f>
        <v>3422728763</v>
      </c>
      <c r="F71" s="45">
        <f>F69</f>
        <v>15267721619</v>
      </c>
      <c r="G71" s="1"/>
      <c r="H71" s="1"/>
    </row>
    <row r="72" spans="1:8" s="47" customFormat="1" ht="16.5">
      <c r="A72" s="99" t="s">
        <v>82</v>
      </c>
      <c r="B72" s="99" t="s">
        <v>83</v>
      </c>
      <c r="C72" s="99"/>
      <c r="D72" s="99"/>
      <c r="E72" s="100">
        <f>E71/12500000</f>
        <v>273.81830104</v>
      </c>
      <c r="F72" s="100">
        <f>F71/12500000</f>
        <v>1221.41772952</v>
      </c>
      <c r="G72" s="1"/>
      <c r="H72" s="1"/>
    </row>
    <row r="73" spans="1:8" ht="13.5">
      <c r="A73" s="48" t="s">
        <v>84</v>
      </c>
      <c r="B73" s="48" t="s">
        <v>85</v>
      </c>
      <c r="C73" s="48"/>
      <c r="D73" s="48"/>
      <c r="E73" s="49"/>
      <c r="F73" s="49"/>
      <c r="G73" s="1"/>
      <c r="H73" s="1"/>
    </row>
    <row r="74" spans="1:8" ht="13.5">
      <c r="A74" s="1"/>
      <c r="B74" s="1"/>
      <c r="C74" s="1"/>
      <c r="D74" s="1"/>
      <c r="E74" s="50"/>
      <c r="F74" s="50"/>
      <c r="G74" s="1"/>
      <c r="H74" s="1"/>
    </row>
    <row r="75" spans="1:8" ht="13.5">
      <c r="A75" s="1"/>
      <c r="B75" s="40" t="s">
        <v>95</v>
      </c>
      <c r="C75" s="1"/>
      <c r="D75" s="1"/>
      <c r="E75" s="50"/>
      <c r="F75" s="50"/>
      <c r="G75" s="1"/>
      <c r="H75" s="1"/>
    </row>
    <row r="76" spans="1:8" ht="13.5">
      <c r="A76" s="106" t="s">
        <v>96</v>
      </c>
      <c r="B76" s="1" t="s">
        <v>97</v>
      </c>
      <c r="C76" s="1"/>
      <c r="D76" s="1"/>
      <c r="E76" s="50"/>
      <c r="F76" s="50"/>
      <c r="G76" s="1"/>
      <c r="H76" s="1"/>
    </row>
    <row r="77" spans="1:8" ht="13.5">
      <c r="A77" s="1"/>
      <c r="B77" s="1"/>
      <c r="C77" s="1"/>
      <c r="D77" s="1"/>
      <c r="E77" s="50"/>
      <c r="F77" s="50"/>
      <c r="G77" s="1"/>
      <c r="H77" s="1"/>
    </row>
    <row r="78" spans="1:8" ht="13.5">
      <c r="A78" s="1"/>
      <c r="B78" s="1"/>
      <c r="C78" s="1"/>
      <c r="D78" s="1"/>
      <c r="E78" s="51" t="s">
        <v>98</v>
      </c>
      <c r="F78" s="1"/>
      <c r="G78" s="1"/>
      <c r="H78" s="1"/>
    </row>
    <row r="79" spans="1:8" ht="13.5">
      <c r="A79" s="1"/>
      <c r="B79" s="1"/>
      <c r="C79" s="1"/>
      <c r="D79" s="1"/>
      <c r="E79" s="52" t="s">
        <v>86</v>
      </c>
      <c r="F79" s="52"/>
      <c r="G79" s="1"/>
      <c r="H79" s="1"/>
    </row>
    <row r="80" spans="1:8" ht="13.5">
      <c r="A80" s="1"/>
      <c r="B80" s="1"/>
      <c r="C80" s="1"/>
      <c r="D80" s="1"/>
      <c r="E80" s="1"/>
      <c r="F80" s="1"/>
      <c r="G80" s="1"/>
      <c r="H80" s="1"/>
    </row>
    <row r="81" spans="1:8" ht="13.5">
      <c r="A81" s="1"/>
      <c r="B81" s="1"/>
      <c r="C81" s="1"/>
      <c r="D81" s="1"/>
      <c r="E81" s="1"/>
      <c r="F81" s="1"/>
      <c r="G81" s="1"/>
      <c r="H81" s="1"/>
    </row>
    <row r="82" spans="1:8" ht="13.5">
      <c r="A82" s="1"/>
      <c r="B82" s="1"/>
      <c r="C82" s="1"/>
      <c r="D82" s="1"/>
      <c r="E82" s="1"/>
      <c r="F82" s="1"/>
      <c r="G82" s="1"/>
      <c r="H82" s="1"/>
    </row>
    <row r="83" spans="1:8" ht="13.5">
      <c r="A83" s="1"/>
      <c r="B83" s="1"/>
      <c r="C83" s="1"/>
      <c r="D83" s="1"/>
      <c r="E83" s="1"/>
      <c r="F83" s="1"/>
      <c r="G83" s="1"/>
      <c r="H83" s="1"/>
    </row>
    <row r="84" spans="1:8" ht="13.5">
      <c r="A84" s="1"/>
      <c r="B84" s="1"/>
      <c r="C84" s="1"/>
      <c r="D84" s="1"/>
      <c r="E84" s="1"/>
      <c r="F84" s="1"/>
      <c r="G84" s="1"/>
      <c r="H84" s="1"/>
    </row>
    <row r="85" spans="1:8" ht="13.5">
      <c r="A85" s="1"/>
      <c r="B85" s="1"/>
      <c r="C85" s="1"/>
      <c r="D85" s="1"/>
      <c r="E85" s="1"/>
      <c r="F85" s="1"/>
      <c r="G85" s="1"/>
      <c r="H85" s="1"/>
    </row>
    <row r="86" spans="1:8" ht="13.5">
      <c r="A86" s="1"/>
      <c r="B86" s="1"/>
      <c r="C86" s="1"/>
      <c r="D86" s="1"/>
      <c r="E86" s="1"/>
      <c r="F86" s="1"/>
      <c r="G86" s="1"/>
      <c r="H86" s="1"/>
    </row>
    <row r="87" spans="1:8" ht="13.5">
      <c r="A87" s="1"/>
      <c r="B87" s="1"/>
      <c r="C87" s="1"/>
      <c r="D87" s="1"/>
      <c r="E87" s="52" t="s">
        <v>87</v>
      </c>
      <c r="F87" s="52"/>
      <c r="G87" s="1"/>
      <c r="H87" s="1"/>
    </row>
    <row r="88" spans="1:8" ht="13.5">
      <c r="A88" s="1"/>
      <c r="B88" s="1"/>
      <c r="C88" s="1"/>
      <c r="D88" s="1"/>
      <c r="E88" s="1"/>
      <c r="F88" s="1"/>
      <c r="G88" s="1"/>
      <c r="H88" s="1"/>
    </row>
    <row r="89" spans="1:8" ht="13.5">
      <c r="A89" s="1"/>
      <c r="B89" s="1"/>
      <c r="C89" s="1"/>
      <c r="D89" s="1"/>
      <c r="E89" s="1"/>
      <c r="F89" s="1"/>
      <c r="G89" s="1"/>
      <c r="H89" s="1"/>
    </row>
    <row r="90" spans="1:8" ht="13.5">
      <c r="A90" s="1"/>
      <c r="B90" s="1"/>
      <c r="C90" s="1"/>
      <c r="D90" s="1"/>
      <c r="E90" s="1"/>
      <c r="F90" s="1"/>
      <c r="G90" s="1"/>
      <c r="H90" s="1"/>
    </row>
    <row r="91" spans="1:8" ht="13.5">
      <c r="A91" s="1"/>
      <c r="B91" s="1"/>
      <c r="C91" s="1"/>
      <c r="D91" s="1"/>
      <c r="E91" s="1"/>
      <c r="F91" s="1"/>
      <c r="G91" s="1"/>
      <c r="H91" s="1"/>
    </row>
    <row r="92" spans="1:8" ht="13.5">
      <c r="A92" s="1"/>
      <c r="B92" s="1"/>
      <c r="C92" s="1"/>
      <c r="D92" s="1"/>
      <c r="E92" s="1"/>
      <c r="F92" s="1"/>
      <c r="G92" s="1"/>
      <c r="H92" s="1"/>
    </row>
    <row r="93" spans="1:8" ht="13.5">
      <c r="A93" s="1"/>
      <c r="B93" s="1"/>
      <c r="C93" s="1"/>
      <c r="D93" s="1"/>
      <c r="E93" s="1"/>
      <c r="F93" s="1"/>
      <c r="G93" s="1"/>
      <c r="H93" s="1"/>
    </row>
    <row r="94" spans="1:6" ht="13.5">
      <c r="A94" s="1"/>
      <c r="B94" s="1"/>
      <c r="C94" s="1"/>
      <c r="D94" s="1"/>
      <c r="E94" s="1"/>
      <c r="F94" s="1"/>
    </row>
  </sheetData>
  <mergeCells count="4">
    <mergeCell ref="B9:B10"/>
    <mergeCell ref="A9:A10"/>
    <mergeCell ref="B53:B54"/>
    <mergeCell ref="A53:A54"/>
  </mergeCells>
  <printOptions horizontalCentered="1"/>
  <pageMargins left="0.75" right="0" top="0.54" bottom="1" header="0.1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Thuan</cp:lastModifiedBy>
  <cp:lastPrinted>2010-07-23T06:56:17Z</cp:lastPrinted>
  <dcterms:created xsi:type="dcterms:W3CDTF">2008-09-29T02:44:03Z</dcterms:created>
  <dcterms:modified xsi:type="dcterms:W3CDTF">2010-07-23T06:56:57Z</dcterms:modified>
  <cp:category/>
  <cp:version/>
  <cp:contentType/>
  <cp:contentStatus/>
</cp:coreProperties>
</file>